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RANDON\Desktop\"/>
    </mc:Choice>
  </mc:AlternateContent>
  <xr:revisionPtr revIDLastSave="0" documentId="13_ncr:1_{E549BC89-D6FE-4634-8641-5BFC047F1996}" xr6:coauthVersionLast="47" xr6:coauthVersionMax="47" xr10:uidLastSave="{00000000-0000-0000-0000-000000000000}"/>
  <bookViews>
    <workbookView xWindow="-28920" yWindow="-120" windowWidth="29040" windowHeight="15840" xr2:uid="{D451B67D-37EF-734F-9952-8C3551923C56}"/>
  </bookViews>
  <sheets>
    <sheet name="Monthly Budget (Step 1)" sheetId="1" r:id="rId1"/>
    <sheet name="Loan Balances" sheetId="15" r:id="rId2"/>
    <sheet name="BalanceSheet" sheetId="9" r:id="rId3"/>
    <sheet name="YTD Budget Info" sheetId="3" r:id="rId4"/>
  </sheets>
  <definedNames>
    <definedName name="Booty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BalanceSheet!$A$1:$D$51</definedName>
    <definedName name="_xlnm.Print_Area" localSheetId="0">'Monthly Budget (Step 1)'!$A$2:$H$57</definedName>
    <definedName name="_xlnm.Print_Area" localSheetId="3">'YTD Budget Info'!$A$1:$N$41</definedName>
    <definedName name="TotalMonthlyExpenses">#REF!</definedName>
    <definedName name="TotalMonthlyIncome">#REF!</definedName>
    <definedName name="TotalMonthlySavings">#REF!</definedName>
    <definedName name="valuevx">42.314159</definedName>
    <definedName name="vertex42_copyright" hidden="1">"© 2015 Vertex42 LLC"</definedName>
    <definedName name="vertex42_id" hidden="1">"personal-financial-statement.xlsx"</definedName>
    <definedName name="vertex42_title" hidden="1">"Personal Financial Statement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3" l="1"/>
  <c r="B23" i="3"/>
  <c r="B24" i="3"/>
  <c r="B25" i="3"/>
  <c r="B26" i="3"/>
  <c r="B27" i="3"/>
  <c r="B28" i="3"/>
  <c r="B29" i="3"/>
  <c r="B30" i="3"/>
  <c r="B31" i="3"/>
  <c r="B32" i="3"/>
  <c r="B21" i="3"/>
  <c r="D6" i="1"/>
  <c r="D10" i="1"/>
  <c r="D13" i="1" s="1"/>
  <c r="C10" i="1"/>
  <c r="C13" i="1" s="1"/>
  <c r="C6" i="1"/>
  <c r="D39" i="9"/>
  <c r="E27" i="15"/>
  <c r="D42" i="9" s="1"/>
  <c r="D27" i="15"/>
  <c r="E32" i="15"/>
  <c r="D43" i="9" s="1"/>
  <c r="E22" i="15"/>
  <c r="D40" i="9" s="1"/>
  <c r="E15" i="15"/>
  <c r="D41" i="9" s="1"/>
  <c r="E8" i="15"/>
  <c r="D15" i="1" l="1"/>
  <c r="C14" i="1"/>
  <c r="E33" i="15"/>
  <c r="D22" i="15"/>
  <c r="D15" i="15" s="1"/>
  <c r="F3" i="1" l="1"/>
  <c r="F52" i="1"/>
  <c r="F23" i="1"/>
  <c r="F24" i="1"/>
  <c r="B4" i="3"/>
  <c r="G4" i="3" s="1"/>
  <c r="D46" i="1"/>
  <c r="C46" i="1"/>
  <c r="F41" i="1"/>
  <c r="F42" i="1"/>
  <c r="F43" i="1"/>
  <c r="F44" i="1"/>
  <c r="F45" i="1"/>
  <c r="F22" i="1"/>
  <c r="B33" i="3"/>
  <c r="F48" i="1"/>
  <c r="F19" i="1" l="1"/>
  <c r="F20" i="1"/>
  <c r="F21" i="1"/>
  <c r="F53" i="1"/>
  <c r="D44" i="9"/>
  <c r="D34" i="9"/>
  <c r="D30" i="9"/>
  <c r="D24" i="9"/>
  <c r="D9" i="9"/>
  <c r="D17" i="9" l="1"/>
  <c r="D36" i="9" s="1"/>
  <c r="D46" i="9" l="1"/>
  <c r="D51" i="9" s="1"/>
  <c r="D49" i="9"/>
  <c r="D36" i="1" l="1"/>
  <c r="C36" i="1"/>
  <c r="D25" i="1"/>
  <c r="C25" i="1"/>
  <c r="D30" i="1"/>
  <c r="C30" i="1"/>
  <c r="D32" i="3"/>
  <c r="D31" i="3"/>
  <c r="D30" i="3"/>
  <c r="D29" i="3"/>
  <c r="D28" i="3"/>
  <c r="D27" i="3"/>
  <c r="D26" i="3"/>
  <c r="D25" i="3"/>
  <c r="D24" i="3"/>
  <c r="D23" i="3"/>
  <c r="F28" i="1"/>
  <c r="F27" i="1"/>
  <c r="F54" i="1"/>
  <c r="F51" i="1"/>
  <c r="F50" i="1"/>
  <c r="F49" i="1"/>
  <c r="F35" i="1"/>
  <c r="F34" i="1"/>
  <c r="F40" i="1"/>
  <c r="F39" i="1"/>
  <c r="F38" i="1"/>
  <c r="G14" i="1" l="1"/>
  <c r="G12" i="1"/>
  <c r="F25" i="1"/>
  <c r="F36" i="1"/>
  <c r="F30" i="1"/>
  <c r="F46" i="1"/>
  <c r="D22" i="3"/>
  <c r="F33" i="1"/>
  <c r="D55" i="1" l="1"/>
  <c r="D56" i="1" s="1"/>
  <c r="C55" i="1"/>
  <c r="C33" i="3"/>
  <c r="H4" i="3" s="1"/>
  <c r="F5" i="1" l="1"/>
  <c r="C56" i="1"/>
  <c r="F55" i="1"/>
  <c r="D21" i="3"/>
  <c r="D33" i="3" s="1"/>
  <c r="G10" i="1" l="1"/>
  <c r="F15" i="1"/>
  <c r="G8" i="1"/>
  <c r="G15" i="1"/>
  <c r="G4" i="1"/>
  <c r="G5" i="1"/>
  <c r="F4" i="1"/>
  <c r="F56" i="1"/>
  <c r="F6" i="1" l="1"/>
  <c r="G3" i="1"/>
  <c r="D8" i="15"/>
  <c r="D33" i="15" s="1"/>
  <c r="D32" i="15"/>
  <c r="D50" i="9" l="1"/>
</calcChain>
</file>

<file path=xl/sharedStrings.xml><?xml version="1.0" encoding="utf-8"?>
<sst xmlns="http://schemas.openxmlformats.org/spreadsheetml/2006/main" count="179" uniqueCount="138">
  <si>
    <t>Actual Cost</t>
  </si>
  <si>
    <t>Difference</t>
  </si>
  <si>
    <t>Phone</t>
  </si>
  <si>
    <t>Wifi</t>
  </si>
  <si>
    <t>Subtotal</t>
  </si>
  <si>
    <t>Netflix</t>
  </si>
  <si>
    <t>Groceries</t>
  </si>
  <si>
    <t>Eating Out</t>
  </si>
  <si>
    <t>Medical/ Rx</t>
  </si>
  <si>
    <t>Fuel</t>
  </si>
  <si>
    <t>Notes</t>
  </si>
  <si>
    <t>Actual</t>
  </si>
  <si>
    <t>Total</t>
  </si>
  <si>
    <t>Housing Expenses</t>
  </si>
  <si>
    <t>Transportation Expenses</t>
  </si>
  <si>
    <t>Entertainment Expenses</t>
  </si>
  <si>
    <t>Food Expenses</t>
  </si>
  <si>
    <t>Personal Care Expenses</t>
  </si>
  <si>
    <t>Budget</t>
  </si>
  <si>
    <t>ITEM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</si>
  <si>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</si>
  <si>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</si>
  <si>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</si>
  <si>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</si>
  <si>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</si>
  <si>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</si>
  <si>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</si>
  <si>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</si>
  <si>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</si>
  <si>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</si>
  <si>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</si>
  <si>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</si>
  <si>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Budget Info</t>
  </si>
  <si>
    <t>Target</t>
  </si>
  <si>
    <t>Amazon</t>
  </si>
  <si>
    <t>Personal Balance Sheet</t>
  </si>
  <si>
    <t>As of:</t>
  </si>
  <si>
    <t>Assets</t>
  </si>
  <si>
    <t>Cash</t>
  </si>
  <si>
    <t>Checking Accounts</t>
  </si>
  <si>
    <t>Savings Accounts</t>
  </si>
  <si>
    <t>CDs (certificates of deposit)</t>
  </si>
  <si>
    <t>Total Cash</t>
  </si>
  <si>
    <t>Investments</t>
  </si>
  <si>
    <t>Life Insurance (cash surrender value)</t>
  </si>
  <si>
    <t>Other Investments</t>
  </si>
  <si>
    <t>Total Investments</t>
  </si>
  <si>
    <t>Personal Property</t>
  </si>
  <si>
    <t>Primary Residence (market value)</t>
  </si>
  <si>
    <t>Automobiles (present value)</t>
  </si>
  <si>
    <t>Jewelry, Art and Collectibles</t>
  </si>
  <si>
    <t>Total Property</t>
  </si>
  <si>
    <t>Retirement</t>
  </si>
  <si>
    <t>Retirements Accounts (IRA, 401k)</t>
  </si>
  <si>
    <t>Total Retirement</t>
  </si>
  <si>
    <t>Notes and Accounts Receivable</t>
  </si>
  <si>
    <t>Other Notes</t>
  </si>
  <si>
    <t>Total Notes</t>
  </si>
  <si>
    <t>Total Assets</t>
  </si>
  <si>
    <t>Liabilities</t>
  </si>
  <si>
    <t>Mortgages on Real Estate</t>
  </si>
  <si>
    <t>Credit Accounts, Bills Due, etc.</t>
  </si>
  <si>
    <t>Student Loans</t>
  </si>
  <si>
    <t>Other Liabilities</t>
  </si>
  <si>
    <t>Total Liabilities</t>
  </si>
  <si>
    <t>Common Financial Ratios</t>
  </si>
  <si>
    <r>
      <t xml:space="preserve">Debt-to-Assets Ratio </t>
    </r>
    <r>
      <rPr>
        <sz val="16"/>
        <rFont val="Calibri"/>
        <family val="2"/>
        <scheme val="minor"/>
      </rPr>
      <t>(Total Liabilities / Total Assets)</t>
    </r>
  </si>
  <si>
    <r>
      <t xml:space="preserve">Basic Liquidity Ratio </t>
    </r>
    <r>
      <rPr>
        <sz val="16"/>
        <rFont val="Calibri"/>
        <family val="2"/>
        <scheme val="minor"/>
      </rPr>
      <t>(Liquid Assets / Monthly Living Expenses)</t>
    </r>
  </si>
  <si>
    <r>
      <t xml:space="preserve">Investment-Assets-to-Net-Worth Ratio </t>
    </r>
    <r>
      <rPr>
        <sz val="16"/>
        <rFont val="Calibri"/>
        <family val="2"/>
        <scheme val="minor"/>
      </rPr>
      <t>(Investment Assets / Net Worth)</t>
    </r>
  </si>
  <si>
    <r>
      <t>Net Worth</t>
    </r>
    <r>
      <rPr>
        <sz val="18"/>
        <rFont val="Calibri"/>
        <family val="2"/>
        <scheme val="minor"/>
      </rPr>
      <t xml:space="preserve"> (Assets - Liabilities)</t>
    </r>
  </si>
  <si>
    <t>Car Insurance</t>
  </si>
  <si>
    <t>Treasury Bond</t>
  </si>
  <si>
    <t>YTD NET INCOME</t>
  </si>
  <si>
    <t>Month</t>
  </si>
  <si>
    <t>YTD INCOME SPENT</t>
  </si>
  <si>
    <t>YTD INCOME SAVED</t>
  </si>
  <si>
    <t>YTD BUDGET AND EXPENSES</t>
  </si>
  <si>
    <t>Total Income</t>
  </si>
  <si>
    <t>`</t>
  </si>
  <si>
    <t>Disney+</t>
  </si>
  <si>
    <t>Electric</t>
  </si>
  <si>
    <t>Deposit 1</t>
  </si>
  <si>
    <t>Deposit 2</t>
  </si>
  <si>
    <t>Deposit 3</t>
  </si>
  <si>
    <t>Budgeted Cost</t>
  </si>
  <si>
    <t>Family Budget</t>
  </si>
  <si>
    <t>Total Net Income</t>
  </si>
  <si>
    <t>INCOME SOURCES</t>
  </si>
  <si>
    <t>Monthly Expenses</t>
  </si>
  <si>
    <t>Other</t>
  </si>
  <si>
    <t>Other Checking</t>
  </si>
  <si>
    <t>Investment Accounts</t>
  </si>
  <si>
    <t>Creditor</t>
  </si>
  <si>
    <t>Original Loan Amount / Credit Limit</t>
  </si>
  <si>
    <t>Current Balance</t>
  </si>
  <si>
    <t>Category</t>
  </si>
  <si>
    <t>Type</t>
  </si>
  <si>
    <t>Mortgages</t>
  </si>
  <si>
    <t>Credit Accounts &amp; Personal Loans</t>
  </si>
  <si>
    <t>Mortgages Subtotal</t>
  </si>
  <si>
    <t>Credit Accounts &amp; Personal Loans Subtotal</t>
  </si>
  <si>
    <t>Student Loans Subtotal</t>
  </si>
  <si>
    <t>Total Debts</t>
  </si>
  <si>
    <t>Car Loans</t>
  </si>
  <si>
    <t>Car Loans Subtotal</t>
  </si>
  <si>
    <t>Other Debts</t>
  </si>
  <si>
    <t>Other Debts Subtotal</t>
  </si>
  <si>
    <t>Other Income</t>
  </si>
  <si>
    <t>Private Stock</t>
  </si>
  <si>
    <t>Commercial Property</t>
  </si>
  <si>
    <t>Other Property</t>
  </si>
  <si>
    <t>489 East Main Street, Ste. 200 Lexington, KY 40507</t>
  </si>
  <si>
    <r>
      <rPr>
        <b/>
        <sz val="16"/>
        <color theme="1"/>
        <rFont val="Calibri"/>
        <family val="2"/>
        <scheme val="minor"/>
      </rPr>
      <t>Gil Brandon IV, AAMS™</t>
    </r>
    <r>
      <rPr>
        <sz val="16"/>
        <color theme="1"/>
        <rFont val="Calibri"/>
        <family val="2"/>
        <scheme val="minor"/>
      </rPr>
      <t xml:space="preserve"> - </t>
    </r>
    <r>
      <rPr>
        <i/>
        <sz val="16"/>
        <color theme="1"/>
        <rFont val="Calibri"/>
        <family val="2"/>
        <scheme val="minor"/>
      </rPr>
      <t>Financial Advisor</t>
    </r>
    <r>
      <rPr>
        <sz val="16"/>
        <color theme="1"/>
        <rFont val="Calibri"/>
        <family val="2"/>
        <scheme val="minor"/>
      </rPr>
      <t xml:space="preserve"> | 859.232.8240 | </t>
    </r>
    <r>
      <rPr>
        <b/>
        <sz val="16"/>
        <color theme="1"/>
        <rFont val="Calibri"/>
        <family val="2"/>
        <scheme val="minor"/>
      </rPr>
      <t>Raymond James &amp; Associates, Inc. member NYSE/SIPC</t>
    </r>
  </si>
  <si>
    <t>Student Loan</t>
  </si>
  <si>
    <t>Personal Loan</t>
  </si>
  <si>
    <t>Actual Income</t>
  </si>
  <si>
    <t xml:space="preserve"> </t>
  </si>
  <si>
    <t>SUMMARY</t>
  </si>
  <si>
    <t xml:space="preserve"> &lt;-- Fill In Income</t>
  </si>
  <si>
    <t xml:space="preserve"> v v Fill In Expenses v v</t>
  </si>
  <si>
    <t>v</t>
  </si>
  <si>
    <t>Mortgage/Rent</t>
  </si>
  <si>
    <t>Spotify</t>
  </si>
  <si>
    <t>Hobbies</t>
  </si>
  <si>
    <t>Shopping</t>
  </si>
  <si>
    <t>Appointments (Cosmetic)</t>
  </si>
  <si>
    <t>Budgeted Income</t>
  </si>
  <si>
    <t>Water/ Sewer</t>
  </si>
  <si>
    <t>Subtotal (Income 1)</t>
  </si>
  <si>
    <t>Subtotal (Income 2)</t>
  </si>
  <si>
    <t>Other Income Subtotal</t>
  </si>
  <si>
    <r>
      <t xml:space="preserve">Percent </t>
    </r>
    <r>
      <rPr>
        <b/>
        <u/>
        <sz val="16"/>
        <color theme="3"/>
        <rFont val="Calibri"/>
        <family val="2"/>
        <scheme val="minor"/>
      </rPr>
      <t>Over</t>
    </r>
    <r>
      <rPr>
        <b/>
        <sz val="16"/>
        <color theme="3"/>
        <rFont val="Calibri"/>
        <family val="2"/>
        <scheme val="minor"/>
      </rPr>
      <t xml:space="preserve"> or </t>
    </r>
    <r>
      <rPr>
        <b/>
        <u/>
        <sz val="16"/>
        <color theme="3"/>
        <rFont val="Calibri"/>
        <family val="2"/>
        <scheme val="minor"/>
      </rPr>
      <t>Under</t>
    </r>
    <r>
      <rPr>
        <b/>
        <sz val="16"/>
        <color theme="3"/>
        <rFont val="Calibri"/>
        <family val="2"/>
        <scheme val="minor"/>
      </rPr>
      <t xml:space="preserve"> Budget: </t>
    </r>
  </si>
  <si>
    <r>
      <t xml:space="preserve">Percentage of </t>
    </r>
    <r>
      <rPr>
        <b/>
        <u/>
        <sz val="16"/>
        <color theme="3"/>
        <rFont val="Calibri"/>
        <family val="2"/>
        <scheme val="minor"/>
      </rPr>
      <t>Net Income</t>
    </r>
    <r>
      <rPr>
        <b/>
        <sz val="16"/>
        <color theme="3"/>
        <rFont val="Calibri"/>
        <family val="2"/>
        <scheme val="minor"/>
      </rPr>
      <t xml:space="preserve"> Saved: </t>
    </r>
  </si>
  <si>
    <t xml:space="preserve">Largest "Non-Housing" Spend Category: </t>
  </si>
  <si>
    <t xml:space="preserve">Smallest "Non-Housing" Spend Category: </t>
  </si>
  <si>
    <t>Actual Net Income:</t>
  </si>
  <si>
    <t>Total Net Incomes:</t>
  </si>
  <si>
    <t>Trash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</si>
</sst>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5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theme="1" tint="0.2499465926084170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 tint="0.24994659260841701"/>
      <name val="Calibri Light"/>
      <family val="2"/>
      <scheme val="major"/>
    </font>
    <font>
      <sz val="1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name val="Calibri"/>
      <family val="2"/>
      <scheme val="minor"/>
    </font>
    <font>
      <sz val="10"/>
      <color theme="3" tint="0.24994659260841701"/>
      <name val="Calibri"/>
      <family val="2"/>
      <scheme val="minor"/>
    </font>
    <font>
      <sz val="20"/>
      <color theme="0"/>
      <name val="Calibri Light"/>
      <family val="2"/>
      <scheme val="major"/>
    </font>
    <font>
      <sz val="13"/>
      <color theme="3" tint="0.24994659260841701"/>
      <name val="Calibri Light"/>
      <family val="2"/>
      <scheme val="major"/>
    </font>
    <font>
      <sz val="10"/>
      <color theme="4"/>
      <name val="Calibri Light"/>
      <family val="2"/>
      <scheme val="major"/>
    </font>
    <font>
      <sz val="24"/>
      <color theme="3" tint="0.24994659260841701"/>
      <name val="Calibri"/>
      <family val="2"/>
      <scheme val="minor"/>
    </font>
    <font>
      <b/>
      <u/>
      <sz val="36"/>
      <color theme="1"/>
      <name val="Calibri (Body)"/>
    </font>
    <font>
      <sz val="11"/>
      <name val="Arial"/>
      <family val="2"/>
    </font>
    <font>
      <sz val="18"/>
      <color theme="4"/>
      <name val="Calibri Light"/>
      <family val="1"/>
      <scheme val="maj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4"/>
      <color indexed="9"/>
      <name val="Calibri Light"/>
      <family val="1"/>
      <scheme val="major"/>
    </font>
    <font>
      <u/>
      <sz val="10"/>
      <color indexed="12"/>
      <name val="Arial"/>
      <family val="2"/>
    </font>
    <font>
      <sz val="10"/>
      <name val="Verdana"/>
      <family val="2"/>
    </font>
    <font>
      <sz val="18"/>
      <name val="Arial"/>
      <family val="2"/>
    </font>
    <font>
      <b/>
      <sz val="18"/>
      <color indexed="9"/>
      <name val="Calibri Light"/>
      <family val="1"/>
      <scheme val="major"/>
    </font>
    <font>
      <b/>
      <sz val="18"/>
      <color indexed="9"/>
      <name val="Calibri"/>
      <family val="2"/>
      <scheme val="minor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u/>
      <sz val="18"/>
      <color indexed="12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i/>
      <sz val="16"/>
      <color rgb="FF3F3F3F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006100"/>
      <name val="Calibri"/>
      <family val="2"/>
      <scheme val="minor"/>
    </font>
    <font>
      <b/>
      <sz val="16"/>
      <color indexed="9"/>
      <name val="Calibri Light"/>
      <family val="1"/>
      <scheme val="major"/>
    </font>
    <font>
      <b/>
      <sz val="16"/>
      <color indexed="9"/>
      <name val="Calibri"/>
      <family val="2"/>
      <scheme val="minor"/>
    </font>
    <font>
      <i/>
      <u/>
      <sz val="16"/>
      <color indexed="12"/>
      <name val="Arial"/>
      <family val="2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sz val="18"/>
      <color theme="3" tint="-0.49998474074526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5677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7"/>
        <bgColor theme="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000000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 style="medium">
        <color indexed="64"/>
      </bottom>
      <diagonal/>
    </border>
    <border>
      <left/>
      <right/>
      <top style="thin">
        <color rgb="FF005677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5677"/>
      </top>
      <bottom/>
      <diagonal/>
    </border>
    <border>
      <left style="medium">
        <color indexed="64"/>
      </left>
      <right style="medium">
        <color indexed="64"/>
      </right>
      <top style="thin">
        <color theme="6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5677"/>
      </top>
      <bottom/>
      <diagonal/>
    </border>
    <border>
      <left style="medium">
        <color indexed="64"/>
      </left>
      <right/>
      <top style="thin">
        <color theme="6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5677"/>
      </top>
      <bottom style="medium">
        <color indexed="64"/>
      </bottom>
      <diagonal/>
    </border>
    <border>
      <left style="medium">
        <color indexed="64"/>
      </left>
      <right/>
      <top style="thin">
        <color theme="6" tint="-0.499984740745262"/>
      </top>
      <bottom/>
      <diagonal/>
    </border>
    <border>
      <left style="medium">
        <color indexed="64"/>
      </left>
      <right/>
      <top style="thin">
        <color rgb="FF005677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6" fillId="12" borderId="0"/>
    <xf numFmtId="0" fontId="17" fillId="13" borderId="0" applyNumberFormat="0" applyBorder="0" applyProtection="0">
      <alignment horizontal="left" vertical="center"/>
    </xf>
    <xf numFmtId="0" fontId="18" fillId="12" borderId="0" applyNumberFormat="0" applyProtection="0">
      <alignment horizontal="left"/>
    </xf>
    <xf numFmtId="0" fontId="19" fillId="12" borderId="8" applyNumberFormat="0" applyAlignment="0" applyProtection="0"/>
    <xf numFmtId="165" fontId="20" fillId="12" borderId="0" applyAlignment="0" applyProtection="0"/>
    <xf numFmtId="0" fontId="12" fillId="0" borderId="1" applyNumberFormat="0" applyFill="0" applyBorder="0" applyAlignment="0" applyProtection="0"/>
    <xf numFmtId="0" fontId="22" fillId="0" borderId="0"/>
    <xf numFmtId="0" fontId="27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7" fillId="17" borderId="22" applyNumberFormat="0" applyAlignment="0" applyProtection="0"/>
    <xf numFmtId="0" fontId="36" fillId="17" borderId="21" applyNumberFormat="0" applyAlignment="0" applyProtection="0"/>
    <xf numFmtId="0" fontId="38" fillId="18" borderId="23" applyNumberFormat="0" applyAlignment="0" applyProtection="0"/>
  </cellStyleXfs>
  <cellXfs count="244">
    <xf numFmtId="0" fontId="0" fillId="0" borderId="0" xfId="0"/>
    <xf numFmtId="0" fontId="5" fillId="0" borderId="0" xfId="0" applyFont="1"/>
    <xf numFmtId="44" fontId="5" fillId="0" borderId="0" xfId="2" applyFont="1"/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vertical="center"/>
    </xf>
    <xf numFmtId="0" fontId="5" fillId="0" borderId="0" xfId="0" applyFont="1" applyBorder="1"/>
    <xf numFmtId="44" fontId="0" fillId="0" borderId="0" xfId="0" applyNumberFormat="1"/>
    <xf numFmtId="0" fontId="6" fillId="0" borderId="0" xfId="0" applyFont="1" applyBorder="1"/>
    <xf numFmtId="0" fontId="7" fillId="0" borderId="0" xfId="0" applyFont="1" applyBorder="1"/>
    <xf numFmtId="164" fontId="7" fillId="0" borderId="0" xfId="0" applyNumberFormat="1" applyFont="1" applyBorder="1"/>
    <xf numFmtId="44" fontId="5" fillId="0" borderId="0" xfId="0" applyNumberFormat="1" applyFont="1"/>
    <xf numFmtId="164" fontId="6" fillId="8" borderId="2" xfId="0" applyNumberFormat="1" applyFont="1" applyFill="1" applyBorder="1" applyAlignment="1">
      <alignment vertical="center"/>
    </xf>
    <xf numFmtId="0" fontId="6" fillId="8" borderId="0" xfId="0" applyFont="1" applyFill="1" applyBorder="1"/>
    <xf numFmtId="0" fontId="6" fillId="0" borderId="0" xfId="0" applyFont="1" applyFill="1" applyBorder="1"/>
    <xf numFmtId="0" fontId="7" fillId="8" borderId="2" xfId="0" applyFont="1" applyFill="1" applyBorder="1" applyAlignment="1">
      <alignment vertical="center"/>
    </xf>
    <xf numFmtId="0" fontId="6" fillId="7" borderId="5" xfId="0" applyFont="1" applyFill="1" applyBorder="1"/>
    <xf numFmtId="0" fontId="6" fillId="4" borderId="5" xfId="0" applyFont="1" applyFill="1" applyBorder="1"/>
    <xf numFmtId="44" fontId="6" fillId="0" borderId="0" xfId="2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0" fontId="6" fillId="8" borderId="3" xfId="0" applyFont="1" applyFill="1" applyBorder="1" applyAlignment="1">
      <alignment vertical="center"/>
    </xf>
    <xf numFmtId="0" fontId="23" fillId="0" borderId="0" xfId="11" applyFont="1" applyAlignment="1">
      <alignment vertical="center"/>
    </xf>
    <xf numFmtId="0" fontId="24" fillId="0" borderId="0" xfId="11" applyFont="1" applyAlignment="1">
      <alignment vertical="center"/>
    </xf>
    <xf numFmtId="0" fontId="25" fillId="0" borderId="0" xfId="11" applyFont="1" applyAlignment="1">
      <alignment vertical="center"/>
    </xf>
    <xf numFmtId="0" fontId="26" fillId="15" borderId="0" xfId="11" applyFont="1" applyFill="1" applyAlignment="1">
      <alignment vertical="center"/>
    </xf>
    <xf numFmtId="0" fontId="13" fillId="0" borderId="0" xfId="11" applyFont="1"/>
    <xf numFmtId="0" fontId="25" fillId="0" borderId="0" xfId="11" applyFont="1"/>
    <xf numFmtId="0" fontId="7" fillId="16" borderId="0" xfId="11" applyFont="1" applyFill="1" applyAlignment="1">
      <alignment vertical="center"/>
    </xf>
    <xf numFmtId="2" fontId="6" fillId="16" borderId="0" xfId="11" applyNumberFormat="1" applyFont="1" applyFill="1" applyAlignment="1">
      <alignment vertical="center"/>
    </xf>
    <xf numFmtId="10" fontId="6" fillId="16" borderId="0" xfId="14" applyNumberFormat="1" applyFont="1" applyFill="1" applyAlignment="1" applyProtection="1">
      <alignment horizontal="right" vertical="center"/>
    </xf>
    <xf numFmtId="43" fontId="6" fillId="16" borderId="0" xfId="1" applyFont="1" applyFill="1" applyAlignment="1" applyProtection="1">
      <alignment horizontal="right" vertical="center"/>
    </xf>
    <xf numFmtId="10" fontId="6" fillId="16" borderId="0" xfId="14" applyNumberFormat="1" applyFont="1" applyFill="1" applyAlignment="1" applyProtection="1">
      <alignment vertical="center"/>
    </xf>
    <xf numFmtId="0" fontId="4" fillId="0" borderId="0" xfId="11" applyFont="1" applyAlignment="1">
      <alignment vertical="center"/>
    </xf>
    <xf numFmtId="0" fontId="15" fillId="0" borderId="0" xfId="11" applyFont="1" applyAlignment="1">
      <alignment horizontal="right" vertical="center"/>
    </xf>
    <xf numFmtId="14" fontId="15" fillId="0" borderId="0" xfId="11" applyNumberFormat="1" applyFont="1" applyAlignment="1">
      <alignment vertical="center"/>
    </xf>
    <xf numFmtId="0" fontId="15" fillId="0" borderId="0" xfId="11" applyFont="1" applyAlignment="1">
      <alignment vertical="center"/>
    </xf>
    <xf numFmtId="0" fontId="29" fillId="0" borderId="0" xfId="11" applyFont="1" applyAlignment="1">
      <alignment vertical="center"/>
    </xf>
    <xf numFmtId="0" fontId="30" fillId="15" borderId="0" xfId="11" applyFont="1" applyFill="1" applyAlignment="1">
      <alignment vertical="center"/>
    </xf>
    <xf numFmtId="0" fontId="31" fillId="15" borderId="0" xfId="11" applyFont="1" applyFill="1" applyAlignment="1">
      <alignment vertical="center"/>
    </xf>
    <xf numFmtId="0" fontId="31" fillId="15" borderId="0" xfId="11" applyFont="1" applyFill="1" applyAlignment="1">
      <alignment horizontal="left" vertical="center"/>
    </xf>
    <xf numFmtId="0" fontId="32" fillId="0" borderId="0" xfId="11" applyFont="1" applyAlignment="1">
      <alignment vertical="center"/>
    </xf>
    <xf numFmtId="41" fontId="15" fillId="0" borderId="0" xfId="13" applyNumberFormat="1" applyFont="1" applyFill="1" applyAlignment="1">
      <alignment vertical="center"/>
    </xf>
    <xf numFmtId="0" fontId="33" fillId="0" borderId="0" xfId="11" applyFont="1" applyAlignment="1">
      <alignment horizontal="right" vertical="center"/>
    </xf>
    <xf numFmtId="0" fontId="34" fillId="0" borderId="0" xfId="12" applyFont="1" applyAlignment="1" applyProtection="1">
      <alignment horizontal="right" vertical="center"/>
    </xf>
    <xf numFmtId="43" fontId="15" fillId="0" borderId="11" xfId="1" applyFont="1" applyFill="1" applyBorder="1" applyAlignment="1">
      <alignment vertical="center"/>
    </xf>
    <xf numFmtId="43" fontId="15" fillId="0" borderId="9" xfId="1" applyFont="1" applyFill="1" applyBorder="1" applyAlignment="1">
      <alignment vertical="center"/>
    </xf>
    <xf numFmtId="43" fontId="15" fillId="0" borderId="0" xfId="1" applyFont="1" applyFill="1" applyAlignment="1">
      <alignment vertical="center"/>
    </xf>
    <xf numFmtId="43" fontId="29" fillId="0" borderId="0" xfId="1" applyFont="1" applyFill="1" applyAlignment="1">
      <alignment vertical="center"/>
    </xf>
    <xf numFmtId="0" fontId="24" fillId="16" borderId="0" xfId="11" applyFont="1" applyFill="1" applyAlignment="1">
      <alignment vertical="center"/>
    </xf>
    <xf numFmtId="0" fontId="24" fillId="16" borderId="0" xfId="11" applyFont="1" applyFill="1" applyAlignment="1">
      <alignment horizontal="left" vertical="center"/>
    </xf>
    <xf numFmtId="43" fontId="24" fillId="0" borderId="9" xfId="1" applyFont="1" applyFill="1" applyBorder="1" applyAlignment="1">
      <alignment vertical="center"/>
    </xf>
    <xf numFmtId="43" fontId="24" fillId="16" borderId="9" xfId="1" applyFont="1" applyFill="1" applyBorder="1" applyAlignment="1">
      <alignment vertical="center"/>
    </xf>
    <xf numFmtId="0" fontId="24" fillId="11" borderId="0" xfId="11" applyFont="1" applyFill="1" applyAlignment="1">
      <alignment vertical="center"/>
    </xf>
    <xf numFmtId="0" fontId="24" fillId="11" borderId="0" xfId="11" applyFont="1" applyFill="1" applyAlignment="1">
      <alignment horizontal="left" vertical="center"/>
    </xf>
    <xf numFmtId="43" fontId="24" fillId="11" borderId="10" xfId="1" applyFont="1" applyFill="1" applyBorder="1" applyAlignment="1">
      <alignment vertical="center"/>
    </xf>
    <xf numFmtId="0" fontId="4" fillId="0" borderId="0" xfId="11" applyFont="1"/>
    <xf numFmtId="0" fontId="6" fillId="0" borderId="0" xfId="0" applyFont="1"/>
    <xf numFmtId="0" fontId="5" fillId="0" borderId="17" xfId="0" applyFont="1" applyBorder="1"/>
    <xf numFmtId="44" fontId="5" fillId="0" borderId="31" xfId="2" applyFont="1" applyBorder="1"/>
    <xf numFmtId="0" fontId="5" fillId="0" borderId="32" xfId="0" applyFont="1" applyBorder="1"/>
    <xf numFmtId="44" fontId="5" fillId="0" borderId="33" xfId="2" applyFont="1" applyBorder="1"/>
    <xf numFmtId="0" fontId="5" fillId="0" borderId="18" xfId="0" applyFont="1" applyBorder="1"/>
    <xf numFmtId="44" fontId="5" fillId="0" borderId="34" xfId="2" applyFont="1" applyBorder="1"/>
    <xf numFmtId="0" fontId="10" fillId="19" borderId="5" xfId="0" applyFont="1" applyFill="1" applyBorder="1"/>
    <xf numFmtId="44" fontId="6" fillId="0" borderId="16" xfId="2" applyFont="1" applyFill="1" applyBorder="1" applyAlignment="1">
      <alignment vertical="center"/>
    </xf>
    <xf numFmtId="44" fontId="6" fillId="8" borderId="27" xfId="2" applyFont="1" applyFill="1" applyBorder="1" applyAlignment="1">
      <alignment vertical="center"/>
    </xf>
    <xf numFmtId="44" fontId="6" fillId="7" borderId="5" xfId="2" applyFont="1" applyFill="1" applyBorder="1"/>
    <xf numFmtId="44" fontId="6" fillId="8" borderId="28" xfId="2" applyFont="1" applyFill="1" applyBorder="1" applyAlignment="1">
      <alignment vertical="center"/>
    </xf>
    <xf numFmtId="44" fontId="6" fillId="0" borderId="30" xfId="2" applyFont="1" applyFill="1" applyBorder="1" applyAlignment="1">
      <alignment vertical="center"/>
    </xf>
    <xf numFmtId="44" fontId="6" fillId="8" borderId="36" xfId="2" applyFont="1" applyFill="1" applyBorder="1" applyAlignment="1">
      <alignment vertical="center"/>
    </xf>
    <xf numFmtId="44" fontId="6" fillId="8" borderId="38" xfId="2" applyFont="1" applyFill="1" applyBorder="1" applyAlignment="1">
      <alignment vertical="center"/>
    </xf>
    <xf numFmtId="0" fontId="6" fillId="21" borderId="5" xfId="0" applyFont="1" applyFill="1" applyBorder="1"/>
    <xf numFmtId="44" fontId="6" fillId="21" borderId="5" xfId="2" applyFont="1" applyFill="1" applyBorder="1"/>
    <xf numFmtId="0" fontId="10" fillId="22" borderId="5" xfId="0" applyFont="1" applyFill="1" applyBorder="1"/>
    <xf numFmtId="44" fontId="10" fillId="22" borderId="5" xfId="2" applyFont="1" applyFill="1" applyBorder="1"/>
    <xf numFmtId="0" fontId="6" fillId="23" borderId="5" xfId="0" applyFont="1" applyFill="1" applyBorder="1"/>
    <xf numFmtId="44" fontId="6" fillId="23" borderId="5" xfId="2" applyFont="1" applyFill="1" applyBorder="1"/>
    <xf numFmtId="0" fontId="10" fillId="24" borderId="19" xfId="0" applyFont="1" applyFill="1" applyBorder="1" applyAlignment="1">
      <alignment vertical="center"/>
    </xf>
    <xf numFmtId="0" fontId="10" fillId="24" borderId="5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7" fillId="8" borderId="36" xfId="0" applyFont="1" applyFill="1" applyBorder="1" applyAlignment="1">
      <alignment vertical="center"/>
    </xf>
    <xf numFmtId="0" fontId="10" fillId="21" borderId="19" xfId="0" applyFont="1" applyFill="1" applyBorder="1"/>
    <xf numFmtId="0" fontId="6" fillId="0" borderId="30" xfId="1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0" fontId="10" fillId="7" borderId="19" xfId="0" applyFont="1" applyFill="1" applyBorder="1"/>
    <xf numFmtId="0" fontId="6" fillId="0" borderId="30" xfId="0" applyFont="1" applyBorder="1"/>
    <xf numFmtId="0" fontId="10" fillId="22" borderId="19" xfId="0" applyFont="1" applyFill="1" applyBorder="1"/>
    <xf numFmtId="0" fontId="7" fillId="8" borderId="37" xfId="0" applyFont="1" applyFill="1" applyBorder="1" applyAlignment="1">
      <alignment vertical="center"/>
    </xf>
    <xf numFmtId="0" fontId="10" fillId="23" borderId="19" xfId="0" applyFont="1" applyFill="1" applyBorder="1"/>
    <xf numFmtId="44" fontId="6" fillId="8" borderId="40" xfId="2" applyFont="1" applyFill="1" applyBorder="1" applyAlignment="1">
      <alignment vertical="center"/>
    </xf>
    <xf numFmtId="0" fontId="44" fillId="15" borderId="0" xfId="11" applyFont="1" applyFill="1" applyAlignment="1">
      <alignment vertical="center"/>
    </xf>
    <xf numFmtId="0" fontId="45" fillId="15" borderId="0" xfId="11" applyFont="1" applyFill="1" applyAlignment="1">
      <alignment vertical="center"/>
    </xf>
    <xf numFmtId="0" fontId="45" fillId="15" borderId="0" xfId="11" applyFont="1" applyFill="1" applyAlignment="1">
      <alignment horizontal="left" vertical="center"/>
    </xf>
    <xf numFmtId="0" fontId="6" fillId="0" borderId="0" xfId="11" applyFont="1" applyFill="1" applyBorder="1" applyAlignment="1">
      <alignment vertical="center"/>
    </xf>
    <xf numFmtId="44" fontId="46" fillId="0" borderId="30" xfId="2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44" fontId="6" fillId="0" borderId="0" xfId="0" applyNumberFormat="1" applyFont="1" applyFill="1" applyBorder="1" applyAlignment="1" applyProtection="1">
      <alignment vertical="center"/>
    </xf>
    <xf numFmtId="0" fontId="4" fillId="0" borderId="41" xfId="11" applyFont="1" applyBorder="1" applyAlignment="1">
      <alignment vertical="center"/>
    </xf>
    <xf numFmtId="0" fontId="4" fillId="0" borderId="42" xfId="11" applyFont="1" applyBorder="1" applyAlignment="1">
      <alignment vertical="center"/>
    </xf>
    <xf numFmtId="0" fontId="4" fillId="0" borderId="42" xfId="11" applyFont="1" applyBorder="1"/>
    <xf numFmtId="0" fontId="4" fillId="0" borderId="7" xfId="11" applyFont="1" applyBorder="1"/>
    <xf numFmtId="0" fontId="5" fillId="0" borderId="0" xfId="0" applyFont="1" applyAlignment="1"/>
    <xf numFmtId="0" fontId="48" fillId="0" borderId="0" xfId="0" applyFont="1" applyAlignment="1"/>
    <xf numFmtId="6" fontId="15" fillId="0" borderId="11" xfId="1" applyNumberFormat="1" applyFont="1" applyFill="1" applyBorder="1" applyAlignment="1">
      <alignment vertical="center"/>
    </xf>
    <xf numFmtId="0" fontId="6" fillId="0" borderId="0" xfId="11" applyFont="1" applyFill="1" applyAlignment="1">
      <alignment vertical="center"/>
    </xf>
    <xf numFmtId="0" fontId="7" fillId="8" borderId="0" xfId="0" applyFont="1" applyFill="1" applyBorder="1" applyAlignment="1">
      <alignment vertical="center"/>
    </xf>
    <xf numFmtId="164" fontId="6" fillId="8" borderId="16" xfId="0" applyNumberFormat="1" applyFont="1" applyFill="1" applyBorder="1" applyAlignment="1">
      <alignment vertical="center"/>
    </xf>
    <xf numFmtId="0" fontId="7" fillId="8" borderId="43" xfId="0" applyFont="1" applyFill="1" applyBorder="1" applyAlignment="1">
      <alignment vertical="center"/>
    </xf>
    <xf numFmtId="164" fontId="6" fillId="8" borderId="26" xfId="0" applyNumberFormat="1" applyFont="1" applyFill="1" applyBorder="1" applyAlignment="1">
      <alignment vertical="center"/>
    </xf>
    <xf numFmtId="0" fontId="35" fillId="0" borderId="49" xfId="0" applyFont="1" applyBorder="1"/>
    <xf numFmtId="0" fontId="35" fillId="0" borderId="52" xfId="0" applyFont="1" applyBorder="1"/>
    <xf numFmtId="0" fontId="35" fillId="0" borderId="53" xfId="0" applyFont="1" applyBorder="1"/>
    <xf numFmtId="0" fontId="35" fillId="8" borderId="43" xfId="0" applyFont="1" applyFill="1" applyBorder="1"/>
    <xf numFmtId="0" fontId="35" fillId="0" borderId="35" xfId="0" applyFont="1" applyBorder="1"/>
    <xf numFmtId="0" fontId="35" fillId="0" borderId="30" xfId="0" applyFont="1" applyBorder="1"/>
    <xf numFmtId="0" fontId="42" fillId="25" borderId="47" xfId="0" applyNumberFormat="1" applyFont="1" applyFill="1" applyBorder="1" applyAlignment="1">
      <alignment horizontal="left"/>
    </xf>
    <xf numFmtId="164" fontId="8" fillId="26" borderId="19" xfId="0" applyNumberFormat="1" applyFont="1" applyFill="1" applyBorder="1" applyAlignment="1">
      <alignment vertical="center"/>
    </xf>
    <xf numFmtId="164" fontId="35" fillId="0" borderId="16" xfId="0" applyNumberFormat="1" applyFont="1" applyFill="1" applyBorder="1" applyAlignment="1">
      <alignment horizontal="right"/>
    </xf>
    <xf numFmtId="0" fontId="5" fillId="0" borderId="30" xfId="0" applyFont="1" applyBorder="1"/>
    <xf numFmtId="0" fontId="11" fillId="27" borderId="15" xfId="0" applyFont="1" applyFill="1" applyBorder="1" applyAlignment="1"/>
    <xf numFmtId="43" fontId="5" fillId="27" borderId="16" xfId="1" applyFont="1" applyFill="1" applyBorder="1"/>
    <xf numFmtId="44" fontId="7" fillId="27" borderId="16" xfId="19" applyNumberFormat="1" applyFont="1" applyFill="1" applyBorder="1"/>
    <xf numFmtId="44" fontId="42" fillId="27" borderId="16" xfId="0" applyNumberFormat="1" applyFont="1" applyFill="1" applyBorder="1"/>
    <xf numFmtId="164" fontId="6" fillId="8" borderId="43" xfId="0" applyNumberFormat="1" applyFont="1" applyFill="1" applyBorder="1" applyAlignment="1">
      <alignment vertical="center"/>
    </xf>
    <xf numFmtId="0" fontId="6" fillId="5" borderId="44" xfId="0" applyFont="1" applyFill="1" applyBorder="1" applyAlignment="1">
      <alignment vertical="center"/>
    </xf>
    <xf numFmtId="0" fontId="6" fillId="6" borderId="20" xfId="0" applyFont="1" applyFill="1" applyBorder="1"/>
    <xf numFmtId="164" fontId="6" fillId="27" borderId="0" xfId="0" applyNumberFormat="1" applyFont="1" applyFill="1" applyBorder="1" applyAlignment="1">
      <alignment vertical="center"/>
    </xf>
    <xf numFmtId="164" fontId="6" fillId="27" borderId="16" xfId="0" applyNumberFormat="1" applyFont="1" applyFill="1" applyBorder="1" applyAlignment="1">
      <alignment vertical="center"/>
    </xf>
    <xf numFmtId="0" fontId="5" fillId="3" borderId="14" xfId="0" applyFont="1" applyFill="1" applyBorder="1"/>
    <xf numFmtId="0" fontId="5" fillId="3" borderId="30" xfId="0" applyFont="1" applyFill="1" applyBorder="1"/>
    <xf numFmtId="0" fontId="5" fillId="3" borderId="14" xfId="0" applyFont="1" applyFill="1" applyBorder="1" applyAlignment="1">
      <alignment horizontal="left"/>
    </xf>
    <xf numFmtId="0" fontId="6" fillId="5" borderId="6" xfId="0" applyNumberFormat="1" applyFont="1" applyFill="1" applyBorder="1" applyAlignment="1">
      <alignment horizontal="left" vertical="center" indent="1"/>
    </xf>
    <xf numFmtId="0" fontId="35" fillId="3" borderId="59" xfId="0" applyFont="1" applyFill="1" applyBorder="1"/>
    <xf numFmtId="0" fontId="6" fillId="7" borderId="6" xfId="0" applyFont="1" applyFill="1" applyBorder="1"/>
    <xf numFmtId="164" fontId="6" fillId="0" borderId="14" xfId="0" applyNumberFormat="1" applyFont="1" applyFill="1" applyBorder="1" applyAlignment="1">
      <alignment vertical="center"/>
    </xf>
    <xf numFmtId="0" fontId="6" fillId="0" borderId="14" xfId="0" applyFont="1" applyBorder="1"/>
    <xf numFmtId="0" fontId="6" fillId="8" borderId="14" xfId="0" applyFont="1" applyFill="1" applyBorder="1"/>
    <xf numFmtId="0" fontId="6" fillId="0" borderId="14" xfId="0" applyFont="1" applyFill="1" applyBorder="1"/>
    <xf numFmtId="164" fontId="6" fillId="8" borderId="3" xfId="0" applyNumberFormat="1" applyFont="1" applyFill="1" applyBorder="1" applyAlignment="1">
      <alignment vertical="center"/>
    </xf>
    <xf numFmtId="0" fontId="6" fillId="8" borderId="44" xfId="0" applyFont="1" applyFill="1" applyBorder="1"/>
    <xf numFmtId="0" fontId="35" fillId="3" borderId="20" xfId="0" applyFont="1" applyFill="1" applyBorder="1" applyAlignment="1">
      <alignment horizontal="center"/>
    </xf>
    <xf numFmtId="0" fontId="35" fillId="3" borderId="20" xfId="0" applyFont="1" applyFill="1" applyBorder="1" applyAlignment="1"/>
    <xf numFmtId="43" fontId="5" fillId="27" borderId="30" xfId="1" applyFont="1" applyFill="1" applyBorder="1"/>
    <xf numFmtId="9" fontId="41" fillId="3" borderId="26" xfId="17" applyNumberFormat="1" applyFont="1" applyFill="1" applyBorder="1" applyAlignment="1">
      <alignment horizontal="left" vertical="top"/>
    </xf>
    <xf numFmtId="0" fontId="5" fillId="0" borderId="19" xfId="0" applyFont="1" applyBorder="1"/>
    <xf numFmtId="164" fontId="52" fillId="26" borderId="19" xfId="0" applyNumberFormat="1" applyFont="1" applyFill="1" applyBorder="1" applyAlignment="1">
      <alignment vertical="center"/>
    </xf>
    <xf numFmtId="164" fontId="52" fillId="26" borderId="20" xfId="0" applyNumberFormat="1" applyFont="1" applyFill="1" applyBorder="1" applyAlignment="1">
      <alignment vertical="center"/>
    </xf>
    <xf numFmtId="0" fontId="53" fillId="20" borderId="29" xfId="0" applyFont="1" applyFill="1" applyBorder="1" applyAlignment="1"/>
    <xf numFmtId="0" fontId="53" fillId="20" borderId="24" xfId="0" applyFont="1" applyFill="1" applyBorder="1" applyAlignment="1"/>
    <xf numFmtId="0" fontId="53" fillId="20" borderId="13" xfId="0" applyFont="1" applyFill="1" applyBorder="1" applyAlignment="1"/>
    <xf numFmtId="0" fontId="55" fillId="9" borderId="45" xfId="0" applyFont="1" applyFill="1" applyBorder="1" applyAlignment="1">
      <alignment vertical="center"/>
    </xf>
    <xf numFmtId="0" fontId="55" fillId="28" borderId="15" xfId="0" applyFont="1" applyFill="1" applyBorder="1" applyAlignment="1">
      <alignment vertical="center"/>
    </xf>
    <xf numFmtId="0" fontId="55" fillId="2" borderId="57" xfId="0" applyFont="1" applyFill="1" applyBorder="1" applyAlignment="1">
      <alignment vertical="center"/>
    </xf>
    <xf numFmtId="0" fontId="55" fillId="2" borderId="60" xfId="0" applyFont="1" applyFill="1" applyBorder="1" applyAlignment="1">
      <alignment vertical="center"/>
    </xf>
    <xf numFmtId="0" fontId="55" fillId="6" borderId="19" xfId="0" applyFont="1" applyFill="1" applyBorder="1"/>
    <xf numFmtId="0" fontId="55" fillId="7" borderId="6" xfId="0" applyFont="1" applyFill="1" applyBorder="1"/>
    <xf numFmtId="0" fontId="55" fillId="4" borderId="5" xfId="0" applyFont="1" applyFill="1" applyBorder="1"/>
    <xf numFmtId="0" fontId="55" fillId="19" borderId="5" xfId="0" applyFont="1" applyFill="1" applyBorder="1"/>
    <xf numFmtId="0" fontId="24" fillId="0" borderId="0" xfId="0" applyFont="1" applyBorder="1"/>
    <xf numFmtId="0" fontId="35" fillId="0" borderId="20" xfId="0" applyFont="1" applyFill="1" applyBorder="1" applyAlignment="1"/>
    <xf numFmtId="44" fontId="7" fillId="27" borderId="30" xfId="19" applyNumberFormat="1" applyFont="1" applyFill="1" applyBorder="1"/>
    <xf numFmtId="43" fontId="41" fillId="3" borderId="15" xfId="1" applyFont="1" applyFill="1" applyBorder="1" applyAlignment="1">
      <alignment horizontal="left" vertical="top"/>
    </xf>
    <xf numFmtId="0" fontId="39" fillId="0" borderId="19" xfId="18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left"/>
    </xf>
    <xf numFmtId="164" fontId="6" fillId="27" borderId="14" xfId="0" applyNumberFormat="1" applyFont="1" applyFill="1" applyBorder="1" applyAlignment="1">
      <alignment vertical="center"/>
    </xf>
    <xf numFmtId="164" fontId="6" fillId="28" borderId="14" xfId="0" applyNumberFormat="1" applyFont="1" applyFill="1" applyBorder="1" applyAlignment="1">
      <alignment vertical="center"/>
    </xf>
    <xf numFmtId="164" fontId="6" fillId="8" borderId="30" xfId="0" applyNumberFormat="1" applyFont="1" applyFill="1" applyBorder="1" applyAlignment="1">
      <alignment vertical="center"/>
    </xf>
    <xf numFmtId="0" fontId="55" fillId="2" borderId="15" xfId="0" applyFont="1" applyFill="1" applyBorder="1" applyAlignment="1">
      <alignment vertical="center"/>
    </xf>
    <xf numFmtId="0" fontId="55" fillId="2" borderId="29" xfId="0" applyFont="1" applyFill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0" fontId="6" fillId="5" borderId="20" xfId="0" applyFont="1" applyFill="1" applyBorder="1" applyAlignment="1">
      <alignment vertical="center"/>
    </xf>
    <xf numFmtId="0" fontId="7" fillId="8" borderId="6" xfId="0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  <xf numFmtId="0" fontId="6" fillId="0" borderId="58" xfId="0" applyFont="1" applyFill="1" applyBorder="1" applyAlignment="1">
      <alignment vertical="center"/>
    </xf>
    <xf numFmtId="0" fontId="6" fillId="0" borderId="58" xfId="0" applyFont="1" applyBorder="1"/>
    <xf numFmtId="164" fontId="6" fillId="0" borderId="59" xfId="0" applyNumberFormat="1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9" fontId="14" fillId="3" borderId="24" xfId="17" applyNumberFormat="1" applyFont="1" applyFill="1" applyBorder="1" applyAlignment="1">
      <alignment horizontal="left" vertical="top"/>
    </xf>
    <xf numFmtId="164" fontId="24" fillId="0" borderId="26" xfId="0" applyNumberFormat="1" applyFont="1" applyBorder="1"/>
    <xf numFmtId="164" fontId="24" fillId="0" borderId="43" xfId="0" applyNumberFormat="1" applyFont="1" applyBorder="1"/>
    <xf numFmtId="164" fontId="24" fillId="27" borderId="26" xfId="0" applyNumberFormat="1" applyFont="1" applyFill="1" applyBorder="1"/>
    <xf numFmtId="164" fontId="24" fillId="8" borderId="3" xfId="0" applyNumberFormat="1" applyFont="1" applyFill="1" applyBorder="1" applyAlignment="1">
      <alignment vertical="center"/>
    </xf>
    <xf numFmtId="0" fontId="15" fillId="0" borderId="0" xfId="0" applyFont="1" applyBorder="1"/>
    <xf numFmtId="164" fontId="49" fillId="28" borderId="43" xfId="0" applyNumberFormat="1" applyFont="1" applyFill="1" applyBorder="1" applyAlignment="1">
      <alignment vertical="center"/>
    </xf>
    <xf numFmtId="43" fontId="41" fillId="3" borderId="16" xfId="1" applyFont="1" applyFill="1" applyBorder="1" applyAlignment="1">
      <alignment horizontal="left" vertical="top"/>
    </xf>
    <xf numFmtId="0" fontId="35" fillId="3" borderId="44" xfId="0" applyFont="1" applyFill="1" applyBorder="1" applyAlignment="1">
      <alignment horizontal="center"/>
    </xf>
    <xf numFmtId="0" fontId="54" fillId="10" borderId="19" xfId="0" applyFont="1" applyFill="1" applyBorder="1" applyAlignment="1">
      <alignment horizontal="center"/>
    </xf>
    <xf numFmtId="0" fontId="24" fillId="10" borderId="20" xfId="0" applyFont="1" applyFill="1" applyBorder="1" applyAlignment="1">
      <alignment horizontal="center"/>
    </xf>
    <xf numFmtId="0" fontId="56" fillId="3" borderId="26" xfId="18" applyFont="1" applyFill="1" applyBorder="1" applyAlignment="1">
      <alignment horizontal="right" vertical="top"/>
    </xf>
    <xf numFmtId="0" fontId="56" fillId="3" borderId="24" xfId="18" applyFont="1" applyFill="1" applyBorder="1" applyAlignment="1">
      <alignment horizontal="right" vertical="top"/>
    </xf>
    <xf numFmtId="0" fontId="56" fillId="3" borderId="15" xfId="18" applyFont="1" applyFill="1" applyBorder="1" applyAlignment="1">
      <alignment horizontal="right" vertical="top"/>
    </xf>
    <xf numFmtId="0" fontId="56" fillId="3" borderId="16" xfId="18" applyFont="1" applyFill="1" applyBorder="1" applyAlignment="1">
      <alignment horizontal="right" vertical="top"/>
    </xf>
    <xf numFmtId="164" fontId="35" fillId="3" borderId="24" xfId="0" applyNumberFormat="1" applyFont="1" applyFill="1" applyBorder="1" applyAlignment="1">
      <alignment horizontal="right"/>
    </xf>
    <xf numFmtId="164" fontId="35" fillId="3" borderId="25" xfId="0" applyNumberFormat="1" applyFont="1" applyFill="1" applyBorder="1" applyAlignment="1">
      <alignment horizontal="right"/>
    </xf>
    <xf numFmtId="0" fontId="35" fillId="0" borderId="14" xfId="0" applyFont="1" applyFill="1" applyBorder="1"/>
    <xf numFmtId="0" fontId="58" fillId="5" borderId="43" xfId="0" applyFont="1" applyFill="1" applyBorder="1" applyAlignment="1">
      <alignment vertical="center"/>
    </xf>
    <xf numFmtId="164" fontId="43" fillId="0" borderId="16" xfId="0" applyNumberFormat="1" applyFont="1" applyFill="1" applyBorder="1" applyAlignment="1">
      <alignment horizontal="right" vertical="center"/>
    </xf>
    <xf numFmtId="164" fontId="6" fillId="0" borderId="54" xfId="1" applyNumberFormat="1" applyFont="1" applyBorder="1"/>
    <xf numFmtId="164" fontId="6" fillId="0" borderId="46" xfId="1" applyNumberFormat="1" applyFont="1" applyBorder="1"/>
    <xf numFmtId="164" fontId="6" fillId="0" borderId="50" xfId="1" applyNumberFormat="1" applyFont="1" applyBorder="1"/>
    <xf numFmtId="164" fontId="6" fillId="0" borderId="59" xfId="1" applyNumberFormat="1" applyFont="1" applyBorder="1"/>
    <xf numFmtId="164" fontId="6" fillId="6" borderId="19" xfId="0" applyNumberFormat="1" applyFont="1" applyFill="1" applyBorder="1"/>
    <xf numFmtId="164" fontId="6" fillId="6" borderId="20" xfId="0" applyNumberFormat="1" applyFont="1" applyFill="1" applyBorder="1"/>
    <xf numFmtId="164" fontId="6" fillId="4" borderId="19" xfId="0" applyNumberFormat="1" applyFont="1" applyFill="1" applyBorder="1"/>
    <xf numFmtId="164" fontId="6" fillId="4" borderId="20" xfId="0" applyNumberFormat="1" applyFont="1" applyFill="1" applyBorder="1"/>
    <xf numFmtId="164" fontId="6" fillId="7" borderId="19" xfId="0" applyNumberFormat="1" applyFont="1" applyFill="1" applyBorder="1"/>
    <xf numFmtId="164" fontId="6" fillId="7" borderId="20" xfId="0" applyNumberFormat="1" applyFont="1" applyFill="1" applyBorder="1"/>
    <xf numFmtId="164" fontId="10" fillId="19" borderId="19" xfId="0" applyNumberFormat="1" applyFont="1" applyFill="1" applyBorder="1"/>
    <xf numFmtId="164" fontId="10" fillId="19" borderId="20" xfId="0" applyNumberFormat="1" applyFont="1" applyFill="1" applyBorder="1"/>
    <xf numFmtId="164" fontId="6" fillId="8" borderId="26" xfId="2" applyNumberFormat="1" applyFont="1" applyFill="1" applyBorder="1" applyAlignment="1">
      <alignment vertical="center"/>
    </xf>
    <xf numFmtId="164" fontId="6" fillId="8" borderId="43" xfId="2" applyNumberFormat="1" applyFont="1" applyFill="1" applyBorder="1" applyAlignment="1">
      <alignment vertical="center"/>
    </xf>
    <xf numFmtId="164" fontId="35" fillId="0" borderId="56" xfId="1" applyNumberFormat="1" applyFont="1" applyBorder="1"/>
    <xf numFmtId="164" fontId="50" fillId="0" borderId="54" xfId="1" applyNumberFormat="1" applyFont="1" applyBorder="1"/>
    <xf numFmtId="164" fontId="50" fillId="0" borderId="14" xfId="1" applyNumberFormat="1" applyFont="1" applyBorder="1"/>
    <xf numFmtId="164" fontId="35" fillId="0" borderId="50" xfId="1" applyNumberFormat="1" applyFont="1" applyBorder="1"/>
    <xf numFmtId="164" fontId="50" fillId="0" borderId="51" xfId="1" applyNumberFormat="1" applyFont="1" applyBorder="1"/>
    <xf numFmtId="164" fontId="7" fillId="8" borderId="26" xfId="19" applyNumberFormat="1" applyFont="1" applyFill="1" applyBorder="1"/>
    <xf numFmtId="164" fontId="51" fillId="8" borderId="44" xfId="19" applyNumberFormat="1" applyFont="1" applyFill="1" applyBorder="1"/>
    <xf numFmtId="164" fontId="35" fillId="0" borderId="54" xfId="1" applyNumberFormat="1" applyFont="1" applyBorder="1"/>
    <xf numFmtId="164" fontId="50" fillId="0" borderId="56" xfId="1" applyNumberFormat="1" applyFont="1" applyBorder="1"/>
    <xf numFmtId="164" fontId="35" fillId="0" borderId="55" xfId="1" applyNumberFormat="1" applyFont="1" applyBorder="1"/>
    <xf numFmtId="164" fontId="7" fillId="8" borderId="44" xfId="19" applyNumberFormat="1" applyFont="1" applyFill="1" applyBorder="1"/>
    <xf numFmtId="164" fontId="35" fillId="0" borderId="16" xfId="1" applyNumberFormat="1" applyFont="1" applyBorder="1"/>
    <xf numFmtId="164" fontId="42" fillId="25" borderId="48" xfId="0" applyNumberFormat="1" applyFont="1" applyFill="1" applyBorder="1"/>
    <xf numFmtId="164" fontId="6" fillId="6" borderId="5" xfId="0" applyNumberFormat="1" applyFont="1" applyFill="1" applyBorder="1"/>
    <xf numFmtId="164" fontId="6" fillId="4" borderId="5" xfId="0" applyNumberFormat="1" applyFont="1" applyFill="1" applyBorder="1"/>
    <xf numFmtId="164" fontId="6" fillId="7" borderId="6" xfId="0" applyNumberFormat="1" applyFont="1" applyFill="1" applyBorder="1"/>
    <xf numFmtId="164" fontId="10" fillId="19" borderId="5" xfId="0" applyNumberFormat="1" applyFont="1" applyFill="1" applyBorder="1"/>
    <xf numFmtId="0" fontId="40" fillId="0" borderId="19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54" fillId="10" borderId="19" xfId="0" applyFont="1" applyFill="1" applyBorder="1" applyAlignment="1">
      <alignment horizontal="center"/>
    </xf>
    <xf numFmtId="0" fontId="54" fillId="10" borderId="20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48" fillId="0" borderId="4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1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164" fontId="5" fillId="0" borderId="0" xfId="2" applyNumberFormat="1" applyFont="1" applyAlignment="1">
      <alignment horizontal="right"/>
    </xf>
  </cellXfs>
  <cellStyles count="20">
    <cellStyle name="Calculation" xfId="18" builtinId="22"/>
    <cellStyle name="Check Cell" xfId="19" builtinId="23"/>
    <cellStyle name="Comma" xfId="1" builtinId="3"/>
    <cellStyle name="Currency" xfId="2" builtinId="4"/>
    <cellStyle name="Currency 2" xfId="4" xr:uid="{5AB693F0-50DB-714E-8F2D-15D34C88CD95}"/>
    <cellStyle name="Currency 2 2" xfId="15" xr:uid="{8B9D5E35-DE9B-4906-9736-BC5DEB26E90B}"/>
    <cellStyle name="Currency 2 2 2" xfId="16" xr:uid="{5390AD98-2D49-4507-ADE1-0B1AB6A95383}"/>
    <cellStyle name="Currency 3" xfId="13" xr:uid="{72D3E93D-8F50-0949-A775-C9A2DC4911F4}"/>
    <cellStyle name="Heading 1 2" xfId="7" xr:uid="{9063A849-4CCE-7E46-B388-86C51DB4258F}"/>
    <cellStyle name="Heading 2 2" xfId="8" xr:uid="{AEC1052C-9E81-654E-B3F5-3DB6C7229B02}"/>
    <cellStyle name="Heading 2 3" xfId="10" xr:uid="{49522EAB-D4E1-2447-B1F3-A0005B3D8726}"/>
    <cellStyle name="Heading 3 2" xfId="9" xr:uid="{7B19D657-9FAA-404C-A33D-9C539DC00952}"/>
    <cellStyle name="Hyperlink 2" xfId="12" xr:uid="{2696DD7D-B72B-0F4B-A497-359B1AA64B8E}"/>
    <cellStyle name="Normal" xfId="0" builtinId="0"/>
    <cellStyle name="Normal 2" xfId="3" xr:uid="{F5A62190-B969-2B4A-BC42-41E594274665}"/>
    <cellStyle name="Normal 2 2" xfId="5" xr:uid="{BFF99008-4792-7B4B-A276-11EE992BE0E3}"/>
    <cellStyle name="Normal 3" xfId="11" xr:uid="{9C8430BB-4716-7249-8680-B66B31EC9A41}"/>
    <cellStyle name="Output" xfId="17" builtinId="21"/>
    <cellStyle name="Percent 2" xfId="14" xr:uid="{37C654AB-0857-B44A-87B1-40C5236209C0}"/>
    <cellStyle name="Title 2" xfId="6" xr:uid="{C333E4F7-098F-4841-AA54-A2219500B9FD}"/>
  </cellStyles>
  <dxfs count="139"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FFFFCC"/>
        </patternFill>
      </fill>
      <border diagonalUp="0" diagonalDown="0" outline="0">
        <left style="thin">
          <color rgb="FFB2B2B2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&quot;$&quot;#,##0.00"/>
      <border diagonalUp="0" diagonalDown="0" outline="0">
        <right style="double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FFFFCC"/>
        </patternFill>
      </fill>
      <border diagonalUp="0" diagonalDown="0" outline="0">
        <left style="thin">
          <color rgb="FFB2B2B2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&quot;$&quot;#,##0.0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rgb="FFB2B2B2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gradientFill degree="270">
          <stop position="0">
            <color theme="0"/>
          </stop>
          <stop position="1">
            <color theme="9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auto="1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degree="270">
          <stop position="0">
            <color theme="0"/>
          </stop>
          <stop position="1">
            <color theme="9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  <fill>
        <patternFill patternType="none">
          <bgColor auto="1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font>
        <b/>
        <i/>
        <color rgb="FFC00000"/>
      </font>
    </dxf>
    <dxf>
      <font>
        <b/>
        <i/>
        <color rgb="FFFF0000"/>
      </font>
      <fill>
        <patternFill patternType="none">
          <bgColor auto="1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/>
        <color rgb="FFFF0000"/>
      </font>
      <fill>
        <patternFill patternType="none">
          <bgColor auto="1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/>
        <color theme="0"/>
      </font>
      <fill>
        <patternFill patternType="none">
          <fgColor indexed="64"/>
          <bgColor auto="1"/>
        </patternFill>
      </fill>
    </dxf>
    <dxf>
      <font>
        <b/>
        <i/>
        <color theme="0"/>
      </font>
      <fill>
        <patternFill patternType="none">
          <fgColor indexed="64"/>
          <bgColor auto="1"/>
        </patternFill>
      </fill>
    </dxf>
    <dxf>
      <font>
        <b/>
        <i/>
        <color theme="4"/>
      </font>
      <fill>
        <patternFill patternType="none">
          <bgColor auto="1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6" tint="-0.499984740745262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1" tint="0.499984740745262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4" formatCode="&quot;$&quot;#,##0.0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4" formatCode="&quot;$&quot;#,##0.0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/>
        <vertAlign val="baseline"/>
        <sz val="16"/>
        <color indexed="12"/>
        <name val="Arial"/>
        <family val="2"/>
        <scheme val="none"/>
      </font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6"/>
      </font>
    </dxf>
    <dxf>
      <font>
        <strike val="0"/>
        <outline val="0"/>
        <shadow val="0"/>
        <vertAlign val="baseline"/>
        <sz val="1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9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theme="1" tint="0.49998474074526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auto="1"/>
        <name val="Calibri"/>
        <family val="2"/>
        <scheme val="minor"/>
      </font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  <dxf>
      <border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rgb="FF000000"/>
          <bgColor rgb="FF005677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8"/>
        <color theme="0"/>
        <name val="Calibri"/>
        <family val="2"/>
        <scheme val="minor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7" defaultTableStyle="TableStyleMedium2" defaultPivotStyle="PivotStyleLight16">
    <tableStyle name="Address Book" pivot="0" count="5" xr9:uid="{9351438F-3B34-9E4C-86DC-82411E1E77E1}">
      <tableStyleElement type="wholeTable" dxfId="138"/>
      <tableStyleElement type="headerRow" dxfId="137"/>
      <tableStyleElement type="totalRow" dxfId="136"/>
      <tableStyleElement type="firstRowStripe" dxfId="135"/>
      <tableStyleElement type="secondRowStripe" dxfId="134"/>
    </tableStyle>
    <tableStyle name="Address Book 2" pivot="0" count="5" xr9:uid="{F6C85666-0B17-1741-91EC-3CDF1E025F74}">
      <tableStyleElement type="wholeTable" dxfId="133"/>
      <tableStyleElement type="headerRow" dxfId="132"/>
      <tableStyleElement type="totalRow" dxfId="131"/>
      <tableStyleElement type="firstRowStripe" dxfId="130"/>
      <tableStyleElement type="secondRowStripe" dxfId="129"/>
    </tableStyle>
    <tableStyle name="Address Book 3" pivot="0" count="5" xr9:uid="{AE092F88-6163-3F47-81D3-2AE97AFBE511}">
      <tableStyleElement type="wholeTable" dxfId="128"/>
      <tableStyleElement type="headerRow" dxfId="127"/>
      <tableStyleElement type="totalRow" dxfId="126"/>
      <tableStyleElement type="firstRowStripe" dxfId="125"/>
      <tableStyleElement type="secondRowStripe" dxfId="124"/>
    </tableStyle>
    <tableStyle name="Address Book 4" pivot="0" count="5" xr9:uid="{91A2EF69-B24A-C94B-8461-7834D0E505F1}">
      <tableStyleElement type="wholeTable" dxfId="123"/>
      <tableStyleElement type="headerRow" dxfId="122"/>
      <tableStyleElement type="totalRow" dxfId="121"/>
      <tableStyleElement type="firstRowStripe" dxfId="120"/>
      <tableStyleElement type="secondRowStripe" dxfId="119"/>
    </tableStyle>
    <tableStyle name="Address Book 5" pivot="0" count="5" xr9:uid="{050D961B-8312-D242-931B-6F4BEC476992}">
      <tableStyleElement type="wholeTable" dxfId="118"/>
      <tableStyleElement type="headerRow" dxfId="117"/>
      <tableStyleElement type="totalRow" dxfId="116"/>
      <tableStyleElement type="firstRowStripe" dxfId="115"/>
      <tableStyleElement type="secondRowStripe" dxfId="114"/>
    </tableStyle>
    <tableStyle name="Personal budget table" pivot="0" count="3" xr9:uid="{D3A1F24D-569A-A345-A811-EC6F8E7A5B35}">
      <tableStyleElement type="wholeTable" dxfId="113"/>
      <tableStyleElement type="headerRow" dxfId="112"/>
      <tableStyleElement type="totalRow" dxfId="111"/>
    </tableStyle>
    <tableStyle name="Personal monthly budget" pivot="0" count="7" xr9:uid="{0C3EFA09-4FB5-2144-BD74-49D8CE3DEA82}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SUMMARY OF SPENDING BASED ON NET INCOME (YTD)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D0-C94B-965E-A718CA3E94E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D0-C94B-965E-A718CA3E94EC}"/>
              </c:ext>
            </c:extLst>
          </c:dPt>
          <c:dLbls>
            <c:dLbl>
              <c:idx val="0"/>
              <c:layout>
                <c:manualLayout>
                  <c:x val="0.23934613120938228"/>
                  <c:y val="0.11742026747782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3B1619-910F-6D43-B9EB-A8A27CE5438D}" type="CATEGORYNAME">
                      <a:rPr lang="en-US" sz="1600" b="1"/>
                      <a:pPr>
                        <a:defRPr/>
                      </a:pPr>
                      <a:t>[CATEGORY NAME]</a:t>
                    </a:fld>
                    <a:r>
                      <a:rPr lang="en-US" sz="1600" b="1"/>
                      <a:t> (</a:t>
                    </a:r>
                    <a:fld id="{87C3DD19-64D7-6045-B0E4-9079ADB03C18}" type="PERCENTAGE">
                      <a:rPr lang="en-US" sz="1600" b="1"/>
                      <a:pPr>
                        <a:defRPr/>
                      </a:pPr>
                      <a:t>[PERCENTAGE]</a:t>
                    </a:fld>
                    <a:r>
                      <a:rPr lang="en-US" sz="1600" b="1"/>
                      <a:t>)</a:t>
                    </a:r>
                  </a:p>
                </c:rich>
              </c:tx>
              <c:spPr>
                <a:solidFill>
                  <a:sysClr val="window" lastClr="FFFFFF">
                    <a:alpha val="75000"/>
                  </a:sysClr>
                </a:solidFill>
                <a:ln w="9525"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18757482463038"/>
                      <c:h val="0.154360582764268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2D0-C94B-965E-A718CA3E94EC}"/>
                </c:ext>
              </c:extLst>
            </c:dLbl>
            <c:dLbl>
              <c:idx val="1"/>
              <c:layout>
                <c:manualLayout>
                  <c:x val="-0.22365130293335722"/>
                  <c:y val="-6.9384703509622031E-2"/>
                </c:manualLayout>
              </c:layout>
              <c:tx>
                <c:rich>
                  <a:bodyPr/>
                  <a:lstStyle/>
                  <a:p>
                    <a:fld id="{E3A6E5B3-629B-BC45-B518-279F1A8D6AD5}" type="CATEGORYNAME">
                      <a:rPr lang="en-US" sz="1600" b="1"/>
                      <a:pPr/>
                      <a:t>[CATEGORY NAME]</a:t>
                    </a:fld>
                    <a:r>
                      <a:rPr lang="en-US" sz="1600" b="1"/>
                      <a:t> (</a:t>
                    </a:r>
                    <a:fld id="{FAE3B78A-7CD9-9645-AC3E-AAB0404DC3B4}" type="PERCENTAGE">
                      <a:rPr lang="en-US" sz="1600" b="1"/>
                      <a:pPr/>
                      <a:t>[PERCENTAGE]</a:t>
                    </a:fld>
                    <a:r>
                      <a:rPr lang="en-US" sz="1600" b="1"/>
                      <a:t>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2D0-C94B-965E-A718CA3E94EC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'YTD Budget Info'!$G$3:$H$3</c:f>
              <c:strCache>
                <c:ptCount val="2"/>
                <c:pt idx="0">
                  <c:v>YTD INCOME SPENT</c:v>
                </c:pt>
                <c:pt idx="1">
                  <c:v>YTD INCOME SAVED</c:v>
                </c:pt>
              </c:strCache>
            </c:strRef>
          </c:cat>
          <c:val>
            <c:numRef>
              <c:f>'YTD Budget Info'!$G$4:$H$4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D0-C94B-965E-A718CA3E94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3530</xdr:colOff>
      <xdr:row>2</xdr:row>
      <xdr:rowOff>3526</xdr:rowOff>
    </xdr:from>
    <xdr:to>
      <xdr:col>12</xdr:col>
      <xdr:colOff>137584</xdr:colOff>
      <xdr:row>33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D79F6F-60F4-F844-90D8-0A63EE9E8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16</xdr:col>
      <xdr:colOff>476250</xdr:colOff>
      <xdr:row>26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83145C-9384-4FCA-BED1-A933C03D0ACF}"/>
            </a:ext>
          </a:extLst>
        </xdr:cNvPr>
        <xdr:cNvSpPr txBox="1"/>
      </xdr:nvSpPr>
      <xdr:spPr>
        <a:xfrm>
          <a:off x="13578417" y="772583"/>
          <a:ext cx="2984500" cy="3037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Keep in mind that this sheet accounts for money saved </a:t>
          </a:r>
          <a:r>
            <a:rPr lang="en-US" sz="1100" b="1"/>
            <a:t>after</a:t>
          </a:r>
          <a:r>
            <a:rPr lang="en-US" sz="1100" b="1" baseline="0"/>
            <a:t> </a:t>
          </a:r>
          <a:r>
            <a:rPr lang="en-US" sz="1100" b="0" baseline="0"/>
            <a:t>retirment account contributions and taxes.</a:t>
          </a:r>
        </a:p>
        <a:p>
          <a:endParaRPr lang="en-US" sz="1100" b="0" baseline="0"/>
        </a:p>
        <a:p>
          <a:r>
            <a:rPr lang="en-US" sz="1100" b="0" baseline="0"/>
            <a:t>Retirement Savings are about $500 - $750 per Month</a:t>
          </a:r>
        </a:p>
        <a:p>
          <a:endParaRPr lang="en-US" sz="1100" b="0" baseline="0"/>
        </a:p>
        <a:p>
          <a:r>
            <a:rPr lang="en-US" sz="1100" b="1" i="1" baseline="0"/>
            <a:t>Net Income - Actual Expenses</a:t>
          </a:r>
        </a:p>
        <a:p>
          <a:endParaRPr lang="en-US" sz="1100" b="0" baseline="0"/>
        </a:p>
        <a:p>
          <a:r>
            <a:rPr lang="en-US" sz="1100" b="0" baseline="0"/>
            <a:t>This does not take into account any money taken out of the "Savings Account" to pay for larger expenses throughout the year.</a:t>
          </a:r>
        </a:p>
        <a:p>
          <a:endParaRPr lang="en-US" sz="1100" b="0" baseline="0"/>
        </a:p>
        <a:p>
          <a:r>
            <a:rPr lang="en-US" sz="1100" b="0" baseline="0"/>
            <a:t>Is more of expression of what is put into "Automatic" and additional transfers into Savings, Vacation, Donation, House Fund, etc...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160453-4373-8843-B2EA-A7AFA75D8D82}" name="Table6" displayName="Table6" ref="B2:D14" totalsRowCount="1" headerRowDxfId="103" dataDxfId="102" tableBorderDxfId="101">
  <autoFilter ref="B2:D13" xr:uid="{89160453-4373-8843-B2EA-A7AFA75D8D82}">
    <filterColumn colId="0" hiddenButton="1"/>
    <filterColumn colId="1" hiddenButton="1"/>
    <filterColumn colId="2" hiddenButton="1"/>
  </autoFilter>
  <tableColumns count="3">
    <tableColumn id="3" xr3:uid="{745F87CD-ABEF-FA43-881C-99E3283E0DCE}" name="INCOME SOURCES" totalsRowLabel="Total Net Incomes:" dataDxfId="5" totalsRowDxfId="4"/>
    <tableColumn id="4" xr3:uid="{C6C5A435-F8D1-CA4D-A464-AA5CA0575148}" name="Budgeted Income" totalsRowFunction="custom" dataDxfId="3" totalsRowDxfId="2" dataCellStyle="Comma">
      <totalsRowFormula>SUM(C6,C10,C13)</totalsRowFormula>
    </tableColumn>
    <tableColumn id="5" xr3:uid="{95D99528-B9B6-1943-8FDF-6DB6286439D5}" name="Actual Income" dataDxfId="1" totalsRowDxfId="0"/>
  </tableColumns>
  <tableStyleInfo name="TableStyleLight1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6973390-315A-8148-A60C-1220981822F4}" name="Table7" displayName="Table7" ref="B17:G56" totalsRowCount="1" headerRowDxfId="100" dataDxfId="98" totalsRowDxfId="96" headerRowBorderDxfId="99" tableBorderDxfId="97">
  <autoFilter ref="B17:G55" xr:uid="{D6973390-315A-8148-A60C-1220981822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9FA50E2-BEAB-1745-B8F7-BC9041C47A2E}" name="Monthly Expenses" totalsRowLabel="Total" dataDxfId="95" totalsRowDxfId="70"/>
    <tableColumn id="2" xr3:uid="{B8C6B441-D940-2140-B5CD-F969B61E3558}" name="Budgeted Cost" totalsRowFunction="custom" dataDxfId="94" totalsRowDxfId="69">
      <totalsRowFormula>C55+C36+C46+C30+C25</totalsRowFormula>
    </tableColumn>
    <tableColumn id="3" xr3:uid="{660BC850-7355-1440-85DF-4E2D4579C8CB}" name="Actual Cost" totalsRowFunction="custom" dataDxfId="93" totalsRowDxfId="68">
      <totalsRowFormula>D55+D36+D46+D30+D25</totalsRowFormula>
    </tableColumn>
    <tableColumn id="6" xr3:uid="{8D01DC37-0E61-49E3-8975-162353CA186F}" name=" " dataDxfId="92" totalsRowDxfId="67">
      <calculatedColumnFormula>Table7[[#This Row],[Monthly Expenses]]</calculatedColumnFormula>
    </tableColumn>
    <tableColumn id="4" xr3:uid="{6CCAA0F6-C36A-354D-9A19-C67396945BAA}" name="Difference" totalsRowFunction="custom" dataDxfId="91" totalsRowDxfId="66">
      <totalsRowFormula>Table7[[#Totals],[Budgeted Cost]]-Table7[[#Totals],[Actual Cost]]</totalsRowFormula>
    </tableColumn>
    <tableColumn id="5" xr3:uid="{A510068A-4A93-6740-B538-5402AEE20787}" name="Notes" dataDxfId="90" totalsRowDxfId="65"/>
  </tableColumns>
  <tableStyleInfo name="TableStyleLight4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BCBB7B-DEB9-4A05-B5A9-6245D89647F9}" name="Table1" displayName="Table1" ref="A2:E33" totalsRowCount="1" headerRowDxfId="89" dataDxfId="88" totalsRowDxfId="87" headerRowCellStyle="Normal 3">
  <autoFilter ref="A2:E32" xr:uid="{D6BCBB7B-DEB9-4A05-B5A9-6245D89647F9}"/>
  <tableColumns count="5">
    <tableColumn id="1" xr3:uid="{7F7DAB6A-FC3D-4A2E-9301-AD4FB3B8AC66}" name="Category" totalsRowLabel="Total Debts" dataDxfId="86" totalsRowDxfId="85" dataCellStyle="Normal 3"/>
    <tableColumn id="2" xr3:uid="{A4AF2517-5580-49D9-82CB-5FA9113263C0}" name="Type" dataDxfId="84" totalsRowDxfId="83" dataCellStyle="Normal 3"/>
    <tableColumn id="3" xr3:uid="{04751BBB-A0BA-4114-9DCB-CD3D66DD5038}" name="Creditor" dataDxfId="82" totalsRowDxfId="81" dataCellStyle="Currency"/>
    <tableColumn id="4" xr3:uid="{2D4981BB-9152-4F7A-A4B5-B21CDF388F67}" name="Original Loan Amount / Credit Limit" totalsRowFunction="sum" dataDxfId="80" totalsRowDxfId="79" dataCellStyle="Normal 3"/>
    <tableColumn id="5" xr3:uid="{44F5EB4B-EA7B-47B1-8E94-0A71F0295CDB}" name="Current Balance" totalsRowFunction="sum" dataDxfId="78" totalsRowDxfId="77" dataCellStyle="Hyperlink 2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48C0A87-790B-AD43-BF19-7DDE516766D0}" name="Table16" displayName="Table16" ref="A20:D33" totalsRowCount="1" headerRowDxfId="76" dataDxfId="75">
  <autoFilter ref="A20:D32" xr:uid="{748C0A87-790B-AD43-BF19-7DDE516766D0}"/>
  <tableColumns count="4">
    <tableColumn id="1" xr3:uid="{86D680CE-3E0A-4A42-9FE0-DBF971B20D59}" name="ITEM" totalsRowLabel="Total" dataDxfId="74" totalsRowDxfId="10"/>
    <tableColumn id="2" xr3:uid="{8993A0B5-5C89-C642-85B4-FCBA31DEB5C6}" name="Budget" totalsRowFunction="sum" dataDxfId="73" totalsRowDxfId="9" dataCellStyle="Currency">
      <calculatedColumnFormula>Table7[[#Totals],[Budgeted Cost]]</calculatedColumnFormula>
    </tableColumn>
    <tableColumn id="3" xr3:uid="{9E6DDDD7-C00F-6847-97CF-0C6A2FF5BD1F}" name="Actual" totalsRowFunction="sum" dataDxfId="72" totalsRowDxfId="8" dataCellStyle="Currency"/>
    <tableColumn id="4" xr3:uid="{3A820139-AD40-A54C-9222-3F8DC80F0D2F}" name="Difference" totalsRowFunction="sum" dataDxfId="71" totalsRowDxfId="7" dataCellStyle="Currency">
      <calculatedColumnFormula>B21-C21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1DEEF-2D72-3741-BA97-95D6E42C82AB}">
  <dimension ref="A1:K61"/>
  <sheetViews>
    <sheetView tabSelected="1" zoomScale="85" zoomScaleNormal="85" workbookViewId="0">
      <selection activeCell="D8" sqref="D8"/>
    </sheetView>
  </sheetViews>
  <sheetFormatPr defaultColWidth="10.875" defaultRowHeight="21"/>
  <cols>
    <col min="1" max="1" width="10.875" style="1"/>
    <col min="2" max="2" width="38.5" style="1" bestFit="1" customWidth="1"/>
    <col min="3" max="4" width="27" style="1" customWidth="1"/>
    <col min="5" max="5" width="0.875" style="1" customWidth="1"/>
    <col min="6" max="6" width="52.125" style="1" bestFit="1" customWidth="1"/>
    <col min="7" max="7" width="38.5" style="1" bestFit="1" customWidth="1"/>
    <col min="8" max="8" width="24" style="1" customWidth="1"/>
    <col min="9" max="16384" width="10.875" style="1"/>
  </cols>
  <sheetData>
    <row r="1" spans="2:8" ht="80.25" customHeight="1" thickBot="1">
      <c r="B1" s="230" t="s">
        <v>85</v>
      </c>
      <c r="C1" s="231"/>
      <c r="D1" s="231"/>
      <c r="E1" s="231"/>
      <c r="F1" s="231"/>
      <c r="G1" s="232"/>
    </row>
    <row r="2" spans="2:8" ht="24" thickBot="1">
      <c r="B2" s="149" t="s">
        <v>87</v>
      </c>
      <c r="C2" s="150" t="s">
        <v>126</v>
      </c>
      <c r="D2" s="151" t="s">
        <v>115</v>
      </c>
      <c r="E2" s="121"/>
      <c r="F2" s="233" t="s">
        <v>117</v>
      </c>
      <c r="G2" s="234"/>
    </row>
    <row r="3" spans="2:8" ht="21.75" thickBot="1">
      <c r="B3" s="111" t="s">
        <v>81</v>
      </c>
      <c r="C3" s="213"/>
      <c r="D3" s="214"/>
      <c r="E3" s="122"/>
      <c r="F3" s="194" t="str">
        <f>"Income: "&amp;TEXT(D15,"$0,000.00")</f>
        <v>Income: $0,000.00</v>
      </c>
      <c r="G3" s="130" t="str">
        <f>IF(AND(G4="Over Budgeted",G5="Over Spent"),"BIG PROBLEM",IF(G4="Over Budgeted","Budgeted Costs Exceed Income",IF(G5="Over Spent","Actual Costs Exceed Income","")))</f>
        <v/>
      </c>
      <c r="H3" s="120"/>
    </row>
    <row r="4" spans="2:8" ht="21.75" thickBot="1">
      <c r="B4" s="112" t="s">
        <v>82</v>
      </c>
      <c r="C4" s="213"/>
      <c r="D4" s="215"/>
      <c r="E4" s="122"/>
      <c r="F4" s="119" t="str">
        <f>"Budgeted Cost: "&amp;TEXT(Table7[[#Totals],[Budgeted Cost]],"$0,000.00")</f>
        <v>Budgeted Cost: $0,000.00</v>
      </c>
      <c r="G4" s="196" t="str">
        <f>IF(Table7[[#Totals],[Budgeted Cost]]&gt;D15,"Over Budgeted","")</f>
        <v/>
      </c>
      <c r="H4" s="120"/>
    </row>
    <row r="5" spans="2:8" ht="21.75" thickBot="1">
      <c r="B5" s="113" t="s">
        <v>83</v>
      </c>
      <c r="C5" s="216"/>
      <c r="D5" s="217"/>
      <c r="E5" s="122"/>
      <c r="F5" s="195" t="str">
        <f>IF(Table7[[#Totals],[Actual Cost]]=0,"Actual Costs Not Available","Actual Cost: "&amp;IF(ABS(Table7[[#Totals],[Actual Cost]])&gt;1000,TEXT(ABS(Table7[[#Totals],[Actual Cost]]),"$0,000.00"),TEXT(ABS(Table7[[#Totals],[Actual Cost]]),"$000.00")))</f>
        <v>Actual Costs Not Available</v>
      </c>
      <c r="G5" s="134" t="str">
        <f>IF(Table7[[#Totals],[Actual Cost]]&gt;Table7[[#Totals],[Budgeted Cost]],"Over Spent","")</f>
        <v/>
      </c>
      <c r="H5" s="120"/>
    </row>
    <row r="6" spans="2:8" ht="22.5" thickTop="1" thickBot="1">
      <c r="B6" s="114" t="s">
        <v>128</v>
      </c>
      <c r="C6" s="218">
        <f>SUM(C3:C5)</f>
        <v>0</v>
      </c>
      <c r="D6" s="219">
        <f>SUM(D3:D5)</f>
        <v>0</v>
      </c>
      <c r="E6" s="123"/>
      <c r="F6" s="198" t="str">
        <f>IF(G4="Over Budgeted","",IF(Table7[[#Totals],[Actual Cost]]=0,"Actual Costs Needed",IF(Table7[[#Totals],[Actual Cost]]&gt;Table7[[#Totals],[Budgeted Cost]],"Over Spent by: "&amp;IF(ABS(Table7[[#Totals],[Difference]])&gt;=1000,TEXT(ABS(Table7[[#Totals],[Difference]]),"$0,000.00"),IF(AND(ABS(Table7[[#Totals],[Difference]])&lt;1000,ABS(Table7[[#Totals],[Difference]])&gt;99),TEXT(ABS(Table7[[#Totals],[Difference]]),"$000.00"),TEXT(ABS(Table7[[#Totals],[Difference]]),"$0.00"))),IF(Table7[[#Totals],[Difference]]=0,"$0 Remaining","Remaining In Budget: "&amp;(IF(ABS(Table7[[#Totals],[Difference]])&gt;=1000,TEXT(ABS(Table7[[#Totals],[Difference]]),"$0,000.00"),IF(AND(ABS(Table7[[#Totals],[Difference]])&lt;1000,ABS(Table7[[#Totals],[Difference]])&gt;99),TEXT(ABS(Table7[[#Totals],[Difference]]),"$000.00"),TEXT(ABS(Table7[[#Totals],[Difference]]),"$0.00"))))))))</f>
        <v>Actual Costs Needed</v>
      </c>
      <c r="G6" s="130"/>
      <c r="H6" s="120"/>
    </row>
    <row r="7" spans="2:8" ht="21.75" thickBot="1">
      <c r="B7" s="115"/>
      <c r="C7" s="220"/>
      <c r="D7" s="221"/>
      <c r="E7" s="144"/>
      <c r="F7" s="146"/>
      <c r="G7" s="143" t="s">
        <v>118</v>
      </c>
      <c r="H7" s="120"/>
    </row>
    <row r="8" spans="2:8" ht="21.75" thickBot="1">
      <c r="B8" s="112"/>
      <c r="C8" s="222"/>
      <c r="D8" s="215"/>
      <c r="E8" s="122"/>
      <c r="F8" s="190" t="s">
        <v>131</v>
      </c>
      <c r="G8" s="145" t="str">
        <f>IF(Table7[[#Totals],[Budgeted Cost]]&gt;D15,"Not Available",IFERROR(IF((Table7[[#Totals],[Budgeted Cost]]-Table7[[#Totals],[Actual Cost]])=0,"Balanced",TEXT(ABS((Table7[[#Totals],[Budgeted Cost]]-Table7[[#Totals],[Actual Cost]])/Table7[[#Totals],[Budgeted Cost]]),"0.0%")&amp;" "&amp;IF(Table7[[#Totals],[Actual Cost]]&gt;=Table7[[#Totals],[Budgeted Cost]],"Over","Under")&amp;" "&amp;"Budget"),""))</f>
        <v>Balanced</v>
      </c>
      <c r="H8" s="120"/>
    </row>
    <row r="9" spans="2:8" ht="21.75" thickBot="1">
      <c r="B9" s="113"/>
      <c r="C9" s="216"/>
      <c r="D9" s="217"/>
      <c r="E9" s="122"/>
      <c r="F9" s="131"/>
      <c r="G9" s="132"/>
      <c r="H9" s="120"/>
    </row>
    <row r="10" spans="2:8" ht="22.5" thickTop="1" thickBot="1">
      <c r="B10" s="114" t="s">
        <v>129</v>
      </c>
      <c r="C10" s="218">
        <f>SUM(C7:C9)</f>
        <v>0</v>
      </c>
      <c r="D10" s="223">
        <f>SUM(D7:D9)</f>
        <v>0</v>
      </c>
      <c r="E10" s="123"/>
      <c r="F10" s="191" t="s">
        <v>132</v>
      </c>
      <c r="G10" s="179" t="str">
        <f>IFERROR(IF(Table7[[#Totals],[Budgeted Cost]]&gt;D15,"Not Available",IFERROR(TEXT((D15-Table7[[#Totals],[Actual Cost]])/D15,"0.0%"),"Not Available")),"")</f>
        <v>Not Available</v>
      </c>
      <c r="H10" s="120"/>
    </row>
    <row r="11" spans="2:8" ht="21.75" thickBot="1">
      <c r="B11" s="116" t="s">
        <v>107</v>
      </c>
      <c r="C11" s="224"/>
      <c r="D11" s="215"/>
      <c r="E11" s="122"/>
      <c r="G11" s="161" t="s">
        <v>119</v>
      </c>
      <c r="H11" s="120"/>
    </row>
    <row r="12" spans="2:8" ht="21.75" thickBot="1">
      <c r="B12" s="113"/>
      <c r="C12" s="216"/>
      <c r="D12" s="217"/>
      <c r="E12" s="122"/>
      <c r="F12" s="192" t="s">
        <v>133</v>
      </c>
      <c r="G12" s="163" t="str">
        <f>IF(INDEX(B33:D54,MATCH(MAX(D33:D35,D38:D45,D48:D54),(D33:D54),0),1)="Subtotal","More Actual Costs Needed",INDEX(B33:D54,MATCH(MAX(D33:D35,D38:D45,D48:D54),(D33:D54),0),1))</f>
        <v>More Actual Costs Needed</v>
      </c>
      <c r="H12" s="120"/>
    </row>
    <row r="13" spans="2:8" ht="22.5" thickTop="1" thickBot="1">
      <c r="B13" s="114" t="s">
        <v>130</v>
      </c>
      <c r="C13" s="218">
        <f>SUM(C10:C12)</f>
        <v>0</v>
      </c>
      <c r="D13" s="219">
        <f>SUM(D10:D12)</f>
        <v>0</v>
      </c>
      <c r="E13" s="162"/>
      <c r="F13" s="164"/>
      <c r="G13" s="165"/>
      <c r="H13" s="8"/>
    </row>
    <row r="14" spans="2:8" ht="21.75" thickBot="1">
      <c r="B14" s="117" t="s">
        <v>136</v>
      </c>
      <c r="C14" s="225">
        <f>SUM(C6,C10,C13)</f>
        <v>0</v>
      </c>
      <c r="D14" s="225"/>
      <c r="E14" s="124"/>
      <c r="F14" s="193" t="s">
        <v>134</v>
      </c>
      <c r="G14" s="186" t="str">
        <f>IF(INDEX(B33:D54,MATCH(MIN(D33:D35,D38:D45,D48:D54),(D33:D54),0),1)="Subtotal","More Actual Costs Needed",INDEX(B33:D54,MATCH(MIN(D33:D35,D38:D45,D48:D54),(D33:D54),0),1))</f>
        <v>More Actual Costs Needed</v>
      </c>
      <c r="H14" s="120"/>
    </row>
    <row r="15" spans="2:8" ht="24" thickBot="1">
      <c r="B15" s="118"/>
      <c r="C15" s="147" t="s">
        <v>135</v>
      </c>
      <c r="D15" s="148">
        <f>D13+D10+D6</f>
        <v>0</v>
      </c>
      <c r="E15" s="185"/>
      <c r="F15" s="188" t="str">
        <f>IF(AND(Table7[[#Totals],[Actual Cost]]=0,Table7[[#Totals],[Budgeted Cost]]&gt;0,OR(Table7[[#Totals],[Budgeted Cost]]&gt;Table6[[#Totals],[Budgeted Income]],Table7[[#Totals],[Budgeted Cost]]&gt;D15)),"Over Budgeted!!","")</f>
        <v/>
      </c>
      <c r="G15" s="189" t="str">
        <f>IF(AND(Table7[[#Totals],[Actual Cost]]=0,Table7[[#Totals],[Budgeted Cost]]&gt;0,OR(Table7[[#Totals],[Budgeted Cost]]&gt;Table6[[#Totals],[Budgeted Income]],Table7[[#Totals],[Budgeted Cost]]&gt;D15)),"Budgeted Costs: "&amp;TEXT(Table7[[#Totals],[Budgeted Cost]],"$0,000.00"),"")</f>
        <v/>
      </c>
      <c r="H15" s="8"/>
    </row>
    <row r="16" spans="2:8" ht="21.75" thickBot="1">
      <c r="B16" s="142" t="s">
        <v>120</v>
      </c>
      <c r="C16" s="142" t="s">
        <v>120</v>
      </c>
      <c r="D16" s="142" t="s">
        <v>120</v>
      </c>
      <c r="E16" s="142"/>
      <c r="F16" s="187" t="s">
        <v>120</v>
      </c>
      <c r="G16" s="187" t="s">
        <v>120</v>
      </c>
    </row>
    <row r="17" spans="2:7" ht="24" thickBot="1">
      <c r="B17" s="152" t="s">
        <v>88</v>
      </c>
      <c r="C17" s="169" t="s">
        <v>84</v>
      </c>
      <c r="D17" s="170" t="s">
        <v>0</v>
      </c>
      <c r="E17" s="153" t="s">
        <v>116</v>
      </c>
      <c r="F17" s="154" t="s">
        <v>1</v>
      </c>
      <c r="G17" s="155" t="s">
        <v>10</v>
      </c>
    </row>
    <row r="18" spans="2:7" ht="24" thickBot="1">
      <c r="B18" s="197" t="s">
        <v>13</v>
      </c>
      <c r="C18" s="171"/>
      <c r="D18" s="172"/>
      <c r="E18" s="167"/>
      <c r="F18" s="133" t="s">
        <v>116</v>
      </c>
      <c r="G18" s="126"/>
    </row>
    <row r="19" spans="2:7">
      <c r="B19" s="81" t="s">
        <v>121</v>
      </c>
      <c r="C19" s="199"/>
      <c r="D19" s="199"/>
      <c r="E19" s="129"/>
      <c r="F19" s="6">
        <f>'Monthly Budget (Step 1)'!$C19-'Monthly Budget (Step 1)'!$D19</f>
        <v>0</v>
      </c>
      <c r="G19" s="136"/>
    </row>
    <row r="20" spans="2:7">
      <c r="B20" s="81" t="s">
        <v>2</v>
      </c>
      <c r="C20" s="200"/>
      <c r="D20" s="199"/>
      <c r="E20" s="129"/>
      <c r="F20" s="6">
        <f>'Monthly Budget (Step 1)'!$C20-'Monthly Budget (Step 1)'!$D20</f>
        <v>0</v>
      </c>
      <c r="G20" s="136"/>
    </row>
    <row r="21" spans="2:7">
      <c r="B21" s="81" t="s">
        <v>80</v>
      </c>
      <c r="C21" s="200"/>
      <c r="D21" s="199"/>
      <c r="E21" s="129"/>
      <c r="F21" s="6">
        <f>'Monthly Budget (Step 1)'!$C21-'Monthly Budget (Step 1)'!$D21</f>
        <v>0</v>
      </c>
      <c r="G21" s="136"/>
    </row>
    <row r="22" spans="2:7">
      <c r="B22" s="81" t="s">
        <v>127</v>
      </c>
      <c r="C22" s="200"/>
      <c r="D22" s="199"/>
      <c r="E22" s="129"/>
      <c r="F22" s="6">
        <f>'Monthly Budget (Step 1)'!$C22-'Monthly Budget (Step 1)'!$D22</f>
        <v>0</v>
      </c>
      <c r="G22" s="137"/>
    </row>
    <row r="23" spans="2:7">
      <c r="B23" s="87" t="s">
        <v>137</v>
      </c>
      <c r="C23" s="200"/>
      <c r="D23" s="199"/>
      <c r="E23" s="129"/>
      <c r="F23" s="6">
        <f>'Monthly Budget (Step 1)'!$C23-'Monthly Budget (Step 1)'!$D23</f>
        <v>0</v>
      </c>
      <c r="G23" s="136"/>
    </row>
    <row r="24" spans="2:7" ht="21.75" thickBot="1">
      <c r="B24" s="178"/>
      <c r="C24" s="201"/>
      <c r="D24" s="202"/>
      <c r="E24" s="129"/>
      <c r="F24" s="6">
        <f>'Monthly Budget (Step 1)'!$C24-'Monthly Budget (Step 1)'!$D24</f>
        <v>0</v>
      </c>
      <c r="G24" s="136"/>
    </row>
    <row r="25" spans="2:7" ht="22.5" thickTop="1" thickBot="1">
      <c r="B25" s="174" t="s">
        <v>4</v>
      </c>
      <c r="C25" s="108">
        <f>SUBTOTAL(9,C19:C24)</f>
        <v>0</v>
      </c>
      <c r="D25" s="168">
        <f>SUBTOTAL(9,D19:D24)</f>
        <v>0</v>
      </c>
      <c r="E25" s="129"/>
      <c r="F25" s="14">
        <f>Table7[[#This Row],[Budgeted Cost]]-Table7[[#This Row],[Actual Cost]]</f>
        <v>0</v>
      </c>
      <c r="G25" s="138"/>
    </row>
    <row r="26" spans="2:7" ht="24" thickBot="1">
      <c r="B26" s="156" t="s">
        <v>14</v>
      </c>
      <c r="C26" s="203"/>
      <c r="D26" s="204"/>
      <c r="E26" s="166"/>
      <c r="F26" s="226" t="s">
        <v>116</v>
      </c>
      <c r="G26" s="127"/>
    </row>
    <row r="27" spans="2:7">
      <c r="B27" s="81" t="s">
        <v>9</v>
      </c>
      <c r="C27" s="199"/>
      <c r="D27" s="199"/>
      <c r="E27" s="129"/>
      <c r="F27" s="6">
        <f>'Monthly Budget (Step 1)'!$C27-'Monthly Budget (Step 1)'!$D27</f>
        <v>0</v>
      </c>
      <c r="G27" s="139"/>
    </row>
    <row r="28" spans="2:7">
      <c r="B28" s="81" t="s">
        <v>70</v>
      </c>
      <c r="C28" s="200"/>
      <c r="D28" s="199"/>
      <c r="E28" s="129"/>
      <c r="F28" s="6">
        <f>'Monthly Budget (Step 1)'!$C28-'Monthly Budget (Step 1)'!$D28</f>
        <v>0</v>
      </c>
      <c r="G28" s="139"/>
    </row>
    <row r="29" spans="2:7" ht="21.75" thickBot="1">
      <c r="B29" s="178"/>
      <c r="C29" s="201"/>
      <c r="D29" s="202"/>
      <c r="E29" s="129"/>
      <c r="F29" s="6"/>
      <c r="G29" s="139"/>
    </row>
    <row r="30" spans="2:7" ht="22.5" thickTop="1" thickBot="1">
      <c r="B30" s="109" t="s">
        <v>4</v>
      </c>
      <c r="C30" s="110">
        <f>SUBTOTAL(9,C27:C29)</f>
        <v>0</v>
      </c>
      <c r="D30" s="125">
        <f>SUBTOTAL(9,D27:D29)</f>
        <v>0</v>
      </c>
      <c r="E30" s="129"/>
      <c r="F30" s="140">
        <f>Table7[[#This Row],[Budgeted Cost]]-Table7[[#This Row],[Actual Cost]]</f>
        <v>0</v>
      </c>
      <c r="G30" s="141"/>
    </row>
    <row r="31" spans="2:7" customFormat="1" ht="8.25" customHeight="1" thickBot="1">
      <c r="B31" s="128"/>
      <c r="C31" s="128"/>
      <c r="D31" s="128"/>
      <c r="E31" s="128"/>
      <c r="F31" s="128"/>
      <c r="G31" s="128"/>
    </row>
    <row r="32" spans="2:7" ht="24" thickBot="1">
      <c r="B32" s="158" t="s">
        <v>16</v>
      </c>
      <c r="C32" s="205"/>
      <c r="D32" s="206"/>
      <c r="E32" s="166"/>
      <c r="F32" s="227" t="s">
        <v>116</v>
      </c>
      <c r="G32" s="19"/>
    </row>
    <row r="33" spans="2:7">
      <c r="B33" s="5" t="s">
        <v>6</v>
      </c>
      <c r="C33" s="199"/>
      <c r="D33" s="199"/>
      <c r="E33" s="129"/>
      <c r="F33" s="6">
        <f>'Monthly Budget (Step 1)'!$C33-'Monthly Budget (Step 1)'!$D33</f>
        <v>0</v>
      </c>
      <c r="G33" s="16"/>
    </row>
    <row r="34" spans="2:7">
      <c r="B34" s="5" t="s">
        <v>7</v>
      </c>
      <c r="C34" s="200"/>
      <c r="D34" s="199"/>
      <c r="E34" s="129"/>
      <c r="F34" s="6">
        <f>'Monthly Budget (Step 1)'!$C34-'Monthly Budget (Step 1)'!$D34</f>
        <v>0</v>
      </c>
      <c r="G34" s="16"/>
    </row>
    <row r="35" spans="2:7" ht="21.75" thickBot="1">
      <c r="B35" s="175"/>
      <c r="C35" s="201"/>
      <c r="D35" s="202"/>
      <c r="E35" s="129"/>
      <c r="F35" s="6">
        <f>'Monthly Budget (Step 1)'!$C35-'Monthly Budget (Step 1)'!$D35</f>
        <v>0</v>
      </c>
      <c r="G35" s="16"/>
    </row>
    <row r="36" spans="2:7" ht="22.5" thickTop="1" thickBot="1">
      <c r="B36" s="107" t="s">
        <v>4</v>
      </c>
      <c r="C36" s="108">
        <f>SUBTOTAL(9,C33:C35)</f>
        <v>0</v>
      </c>
      <c r="D36" s="168">
        <f>SUBTOTAL(9,D33:D35)</f>
        <v>0</v>
      </c>
      <c r="E36" s="129"/>
      <c r="F36" s="14">
        <f>Table7[[#This Row],[Budgeted Cost]]-Table7[[#This Row],[Actual Cost]]</f>
        <v>0</v>
      </c>
      <c r="G36" s="15"/>
    </row>
    <row r="37" spans="2:7" ht="24" thickBot="1">
      <c r="B37" s="157" t="s">
        <v>15</v>
      </c>
      <c r="C37" s="207"/>
      <c r="D37" s="208"/>
      <c r="E37" s="166"/>
      <c r="F37" s="228" t="s">
        <v>116</v>
      </c>
      <c r="G37" s="135"/>
    </row>
    <row r="38" spans="2:7">
      <c r="B38" s="5" t="s">
        <v>122</v>
      </c>
      <c r="C38" s="199"/>
      <c r="D38" s="199"/>
      <c r="E38" s="129"/>
      <c r="F38" s="6">
        <f>'Monthly Budget (Step 1)'!$C38-'Monthly Budget (Step 1)'!$D38</f>
        <v>0</v>
      </c>
      <c r="G38" s="16"/>
    </row>
    <row r="39" spans="2:7">
      <c r="B39" s="5" t="s">
        <v>79</v>
      </c>
      <c r="C39" s="200"/>
      <c r="D39" s="199"/>
      <c r="E39" s="129"/>
      <c r="F39" s="6">
        <f>'Monthly Budget (Step 1)'!$C39-'Monthly Budget (Step 1)'!$D39</f>
        <v>0</v>
      </c>
      <c r="G39" s="16"/>
    </row>
    <row r="40" spans="2:7">
      <c r="B40" s="5" t="s">
        <v>5</v>
      </c>
      <c r="C40" s="200"/>
      <c r="D40" s="199"/>
      <c r="E40" s="129"/>
      <c r="F40" s="6">
        <f>'Monthly Budget (Step 1)'!$C40-'Monthly Budget (Step 1)'!$D40</f>
        <v>0</v>
      </c>
      <c r="G40" s="16"/>
    </row>
    <row r="41" spans="2:7">
      <c r="B41" s="58" t="s">
        <v>3</v>
      </c>
      <c r="C41" s="200"/>
      <c r="D41" s="199"/>
      <c r="E41" s="129"/>
      <c r="F41" s="6">
        <f>'Monthly Budget (Step 1)'!$C41-'Monthly Budget (Step 1)'!$D41</f>
        <v>0</v>
      </c>
      <c r="G41" s="16"/>
    </row>
    <row r="42" spans="2:7">
      <c r="B42" s="5" t="s">
        <v>123</v>
      </c>
      <c r="C42" s="200"/>
      <c r="D42" s="199"/>
      <c r="E42" s="129"/>
      <c r="F42" s="6">
        <f>'Monthly Budget (Step 1)'!$C42-'Monthly Budget (Step 1)'!$D42</f>
        <v>0</v>
      </c>
      <c r="G42" s="16"/>
    </row>
    <row r="43" spans="2:7">
      <c r="B43" s="5" t="s">
        <v>124</v>
      </c>
      <c r="C43" s="200"/>
      <c r="D43" s="199"/>
      <c r="E43" s="129"/>
      <c r="F43" s="6">
        <f>'Monthly Budget (Step 1)'!$C43-'Monthly Budget (Step 1)'!$D43</f>
        <v>0</v>
      </c>
      <c r="G43" s="16"/>
    </row>
    <row r="44" spans="2:7">
      <c r="B44" s="5"/>
      <c r="C44" s="200"/>
      <c r="D44" s="199"/>
      <c r="E44" s="129"/>
      <c r="F44" s="6">
        <f>'Monthly Budget (Step 1)'!$C44-'Monthly Budget (Step 1)'!$D44</f>
        <v>0</v>
      </c>
      <c r="G44" s="6"/>
    </row>
    <row r="45" spans="2:7" ht="21.75" thickBot="1">
      <c r="B45" s="176" t="s">
        <v>89</v>
      </c>
      <c r="C45" s="177"/>
      <c r="D45" s="202"/>
      <c r="E45" s="129"/>
      <c r="F45" s="6">
        <f>'Monthly Budget (Step 1)'!$C45-'Monthly Budget (Step 1)'!$D45</f>
        <v>0</v>
      </c>
      <c r="G45" s="16"/>
    </row>
    <row r="46" spans="2:7" ht="22.5" thickTop="1" thickBot="1">
      <c r="B46" s="107" t="s">
        <v>4</v>
      </c>
      <c r="C46" s="108">
        <f>SUBTOTAL(9,C38:C45)</f>
        <v>0</v>
      </c>
      <c r="D46" s="168">
        <f>SUBTOTAL(9,D38:D45)</f>
        <v>0</v>
      </c>
      <c r="E46" s="129"/>
      <c r="F46" s="14">
        <f>Table7[[#This Row],[Budgeted Cost]]-Table7[[#This Row],[Actual Cost]]</f>
        <v>0</v>
      </c>
      <c r="G46" s="15"/>
    </row>
    <row r="47" spans="2:7" ht="24" thickBot="1">
      <c r="B47" s="159" t="s">
        <v>17</v>
      </c>
      <c r="C47" s="209"/>
      <c r="D47" s="210"/>
      <c r="E47" s="166"/>
      <c r="F47" s="229" t="s">
        <v>116</v>
      </c>
      <c r="G47" s="65"/>
    </row>
    <row r="48" spans="2:7">
      <c r="B48" s="5" t="s">
        <v>8</v>
      </c>
      <c r="C48" s="199"/>
      <c r="D48" s="199"/>
      <c r="E48" s="129"/>
      <c r="F48" s="6">
        <f>'Monthly Budget (Step 1)'!$C48-'Monthly Budget (Step 1)'!$D48</f>
        <v>0</v>
      </c>
      <c r="G48" s="4"/>
    </row>
    <row r="49" spans="1:8">
      <c r="B49" s="5" t="s">
        <v>125</v>
      </c>
      <c r="C49" s="200"/>
      <c r="D49" s="199"/>
      <c r="E49" s="129"/>
      <c r="F49" s="6">
        <f>'Monthly Budget (Step 1)'!$C49-'Monthly Budget (Step 1)'!$D49</f>
        <v>0</v>
      </c>
      <c r="G49" s="5"/>
    </row>
    <row r="50" spans="1:8">
      <c r="B50" s="5" t="s">
        <v>34</v>
      </c>
      <c r="C50" s="200"/>
      <c r="D50" s="199"/>
      <c r="E50" s="129"/>
      <c r="F50" s="6">
        <f>'Monthly Budget (Step 1)'!$C50-'Monthly Budget (Step 1)'!$D50</f>
        <v>0</v>
      </c>
      <c r="G50" s="5"/>
    </row>
    <row r="51" spans="1:8">
      <c r="B51" s="5" t="s">
        <v>33</v>
      </c>
      <c r="C51" s="200"/>
      <c r="D51" s="199"/>
      <c r="E51" s="129"/>
      <c r="F51" s="6">
        <f>'Monthly Budget (Step 1)'!$C51-'Monthly Budget (Step 1)'!$D51</f>
        <v>0</v>
      </c>
      <c r="G51" s="4"/>
    </row>
    <row r="52" spans="1:8">
      <c r="B52" s="5"/>
      <c r="C52" s="200"/>
      <c r="D52" s="199"/>
      <c r="E52" s="129"/>
      <c r="F52" s="6">
        <f>'Monthly Budget (Step 1)'!$C52-'Monthly Budget (Step 1)'!$D52</f>
        <v>0</v>
      </c>
      <c r="G52" s="5"/>
    </row>
    <row r="53" spans="1:8">
      <c r="B53" s="5"/>
      <c r="C53" s="200"/>
      <c r="D53" s="199"/>
      <c r="E53" s="129"/>
      <c r="F53" s="6">
        <f>'Monthly Budget (Step 1)'!$C53-'Monthly Budget (Step 1)'!$D53</f>
        <v>0</v>
      </c>
      <c r="G53" s="4"/>
    </row>
    <row r="54" spans="1:8" ht="21.75" thickBot="1">
      <c r="B54" s="175"/>
      <c r="C54" s="201"/>
      <c r="D54" s="202"/>
      <c r="E54" s="129"/>
      <c r="F54" s="6">
        <f>'Monthly Budget (Step 1)'!$C54-'Monthly Budget (Step 1)'!$D54</f>
        <v>0</v>
      </c>
      <c r="G54" s="5"/>
    </row>
    <row r="55" spans="1:8" ht="22.5" thickTop="1" thickBot="1">
      <c r="B55" s="173" t="s">
        <v>4</v>
      </c>
      <c r="C55" s="211">
        <f>SUBTOTAL(109,'Monthly Budget (Step 1)'!$C$48:$C$54)</f>
        <v>0</v>
      </c>
      <c r="D55" s="212">
        <f>SUBTOTAL(109,'Monthly Budget (Step 1)'!$D$48:$D$54)</f>
        <v>0</v>
      </c>
      <c r="E55" s="129"/>
      <c r="F55" s="14">
        <f>Table7[[#This Row],[Budgeted Cost]]-Table7[[#This Row],[Actual Cost]]</f>
        <v>0</v>
      </c>
      <c r="G55" s="22"/>
    </row>
    <row r="56" spans="1:8" ht="24" thickBot="1">
      <c r="B56" s="160" t="s">
        <v>12</v>
      </c>
      <c r="C56" s="180">
        <f>C55+C36+C46+C30+C25</f>
        <v>0</v>
      </c>
      <c r="D56" s="181">
        <f>D55+D36+D46+D30+D25</f>
        <v>0</v>
      </c>
      <c r="E56" s="182"/>
      <c r="F56" s="183">
        <f>Table7[[#Totals],[Budgeted Cost]]-Table7[[#Totals],[Actual Cost]]</f>
        <v>0</v>
      </c>
      <c r="G56" s="184"/>
    </row>
    <row r="57" spans="1:8">
      <c r="B57" s="11"/>
      <c r="C57" s="12"/>
      <c r="D57" s="12"/>
      <c r="E57" s="12"/>
      <c r="F57" s="10"/>
    </row>
    <row r="58" spans="1:8">
      <c r="D58" s="2"/>
      <c r="E58" s="2"/>
      <c r="G58" s="3"/>
    </row>
    <row r="59" spans="1:8" ht="21.75" thickBot="1"/>
    <row r="60" spans="1:8" customFormat="1">
      <c r="A60" s="235" t="s">
        <v>112</v>
      </c>
      <c r="B60" s="236"/>
      <c r="C60" s="236"/>
      <c r="D60" s="236"/>
      <c r="E60" s="236"/>
      <c r="F60" s="236"/>
      <c r="G60" s="236"/>
      <c r="H60" s="236"/>
    </row>
    <row r="61" spans="1:8" customFormat="1" ht="19.5" thickBot="1">
      <c r="A61" s="237" t="s">
        <v>111</v>
      </c>
      <c r="B61" s="238"/>
      <c r="C61" s="238"/>
      <c r="D61" s="238"/>
      <c r="E61" s="238"/>
      <c r="F61" s="238"/>
      <c r="G61" s="238"/>
      <c r="H61" s="238"/>
    </row>
  </sheetData>
  <mergeCells count="4">
    <mergeCell ref="A61:H61"/>
    <mergeCell ref="B1:G1"/>
    <mergeCell ref="F2:G2"/>
    <mergeCell ref="A60:H60"/>
  </mergeCells>
  <phoneticPr fontId="3" type="noConversion"/>
  <conditionalFormatting sqref="F30">
    <cfRule type="cellIs" dxfId="64" priority="84" operator="equal">
      <formula>0</formula>
    </cfRule>
    <cfRule type="cellIs" dxfId="63" priority="85" operator="lessThan">
      <formula>0</formula>
    </cfRule>
    <cfRule type="cellIs" dxfId="62" priority="86" operator="greaterThan">
      <formula>0</formula>
    </cfRule>
  </conditionalFormatting>
  <conditionalFormatting sqref="F25">
    <cfRule type="cellIs" dxfId="61" priority="76" operator="equal">
      <formula>0</formula>
    </cfRule>
    <cfRule type="cellIs" dxfId="60" priority="77" operator="lessThan">
      <formula>0</formula>
    </cfRule>
    <cfRule type="cellIs" dxfId="59" priority="78" operator="greaterThan">
      <formula>0</formula>
    </cfRule>
  </conditionalFormatting>
  <conditionalFormatting sqref="F56">
    <cfRule type="cellIs" dxfId="58" priority="73" operator="equal">
      <formula>0</formula>
    </cfRule>
    <cfRule type="cellIs" dxfId="57" priority="74" operator="lessThan">
      <formula>0</formula>
    </cfRule>
    <cfRule type="cellIs" dxfId="56" priority="75" operator="greaterThan">
      <formula>0</formula>
    </cfRule>
  </conditionalFormatting>
  <conditionalFormatting sqref="F46">
    <cfRule type="cellIs" dxfId="55" priority="67" operator="equal">
      <formula>0</formula>
    </cfRule>
    <cfRule type="cellIs" dxfId="54" priority="69" operator="greaterThan">
      <formula>0</formula>
    </cfRule>
  </conditionalFormatting>
  <conditionalFormatting sqref="F36">
    <cfRule type="cellIs" dxfId="53" priority="64" operator="equal">
      <formula>0</formula>
    </cfRule>
    <cfRule type="cellIs" dxfId="52" priority="65" operator="lessThan">
      <formula>0</formula>
    </cfRule>
    <cfRule type="cellIs" dxfId="51" priority="66" operator="greaterThan">
      <formula>0</formula>
    </cfRule>
  </conditionalFormatting>
  <conditionalFormatting sqref="F55">
    <cfRule type="cellIs" dxfId="50" priority="61" operator="equal">
      <formula>0</formula>
    </cfRule>
    <cfRule type="cellIs" dxfId="49" priority="62" operator="lessThan">
      <formula>0</formula>
    </cfRule>
    <cfRule type="cellIs" dxfId="48" priority="63" operator="greaterThan">
      <formula>0</formula>
    </cfRule>
  </conditionalFormatting>
  <conditionalFormatting sqref="C7:C9 C11:C12 C3:C5">
    <cfRule type="expression" dxfId="6" priority="87">
      <formula>AND($B3&lt;&gt;"",$C3="")</formula>
    </cfRule>
  </conditionalFormatting>
  <conditionalFormatting sqref="F6 G8">
    <cfRule type="expression" dxfId="46" priority="72">
      <formula>$F$56&lt;0</formula>
    </cfRule>
    <cfRule type="expression" dxfId="45" priority="110">
      <formula>$F$56&gt;0</formula>
    </cfRule>
  </conditionalFormatting>
  <conditionalFormatting sqref="G4">
    <cfRule type="containsText" dxfId="44" priority="70" operator="containsText" text="Over Budgeted">
      <formula>NOT(ISERROR(SEARCH("Over Budgeted",G4)))</formula>
    </cfRule>
  </conditionalFormatting>
  <conditionalFormatting sqref="D3:E5 D7:E9 D11:E12 D33:D35">
    <cfRule type="expression" dxfId="43" priority="36">
      <formula>AND($C3&lt;&gt;"",$D3="")</formula>
    </cfRule>
  </conditionalFormatting>
  <conditionalFormatting sqref="F6 F5">
    <cfRule type="expression" dxfId="42" priority="57">
      <formula>OR($F$6="",$F$6="Actual Costs Needed")</formula>
    </cfRule>
  </conditionalFormatting>
  <conditionalFormatting sqref="F10:G10">
    <cfRule type="expression" dxfId="41" priority="31">
      <formula>$G$10="Not Available"</formula>
    </cfRule>
  </conditionalFormatting>
  <conditionalFormatting sqref="F5:G5">
    <cfRule type="containsText" dxfId="40" priority="33" operator="containsText" text="Over Spent">
      <formula>NOT(ISERROR(SEARCH("Over Spent",F5)))</formula>
    </cfRule>
  </conditionalFormatting>
  <conditionalFormatting sqref="G10">
    <cfRule type="expression" dxfId="39" priority="30">
      <formula>$G$10="00.0%"</formula>
    </cfRule>
    <cfRule type="expression" dxfId="38" priority="32">
      <formula>$D$15&gt;$D$56</formula>
    </cfRule>
    <cfRule type="expression" dxfId="37" priority="34">
      <formula>$D$56&gt;$D$15</formula>
    </cfRule>
  </conditionalFormatting>
  <conditionalFormatting sqref="G12 G14">
    <cfRule type="expression" dxfId="36" priority="29">
      <formula>AND($G$12="More Actual Costs Needed",$G$14="More Actual Costs Needed")</formula>
    </cfRule>
  </conditionalFormatting>
  <conditionalFormatting sqref="G7">
    <cfRule type="expression" dxfId="35" priority="7" stopIfTrue="1">
      <formula>OR($C$14=0,$D$15=0)</formula>
    </cfRule>
    <cfRule type="expression" dxfId="34" priority="28">
      <formula>AND($C$14&gt;0,$D$15&gt;0)</formula>
    </cfRule>
  </conditionalFormatting>
  <conditionalFormatting sqref="B16:G16 G11">
    <cfRule type="expression" dxfId="33" priority="8">
      <formula>AND($C$56&gt;0,$D$56&gt;0)</formula>
    </cfRule>
  </conditionalFormatting>
  <conditionalFormatting sqref="D19:D24">
    <cfRule type="expression" dxfId="32" priority="19">
      <formula>AND($C19&lt;&gt;"",$D19="")</formula>
    </cfRule>
  </conditionalFormatting>
  <conditionalFormatting sqref="D27:D29">
    <cfRule type="expression" dxfId="31" priority="18">
      <formula>AND($C27&lt;&gt;"",$D27="")</formula>
    </cfRule>
  </conditionalFormatting>
  <conditionalFormatting sqref="D38:D45">
    <cfRule type="expression" dxfId="30" priority="17">
      <formula>AND($C38&lt;&gt;"",$D38="")</formula>
    </cfRule>
  </conditionalFormatting>
  <conditionalFormatting sqref="D48:D54">
    <cfRule type="expression" dxfId="29" priority="15">
      <formula>AND($C48&lt;&gt;"",$D48="")</formula>
    </cfRule>
  </conditionalFormatting>
  <conditionalFormatting sqref="C19:C24 C27:C29 C33:C35 C38:C45 C48:C54">
    <cfRule type="expression" dxfId="28" priority="13">
      <formula>AND($B19&lt;&gt;"",$C19="")</formula>
    </cfRule>
  </conditionalFormatting>
  <conditionalFormatting sqref="F16:G16 B16:D16 G11">
    <cfRule type="expression" dxfId="27" priority="9" stopIfTrue="1">
      <formula>OR($C$56=0,$D$56=0)</formula>
    </cfRule>
  </conditionalFormatting>
  <conditionalFormatting sqref="G12">
    <cfRule type="expression" dxfId="26" priority="24">
      <formula>AND($G$12&lt;&gt;"More Actual Costs Needed",$G$14&lt;&gt;"More Actual Costs Needed")</formula>
    </cfRule>
  </conditionalFormatting>
  <conditionalFormatting sqref="F4">
    <cfRule type="expression" dxfId="25" priority="111">
      <formula>$C$56&gt;$D$15</formula>
    </cfRule>
  </conditionalFormatting>
  <conditionalFormatting sqref="F3:G14 B16:G16">
    <cfRule type="expression" dxfId="24" priority="26" stopIfTrue="1">
      <formula>OR($C$14=0,$D$15=0,$C$25=0,$C$30=0,$C$36=0,$C$46=0,$C$55=0)</formula>
    </cfRule>
  </conditionalFormatting>
  <conditionalFormatting sqref="G3">
    <cfRule type="expression" dxfId="23" priority="10">
      <formula>$G$3&lt;&gt;""</formula>
    </cfRule>
    <cfRule type="expression" dxfId="22" priority="11">
      <formula>$G$3="BIG PROBLEM"</formula>
    </cfRule>
  </conditionalFormatting>
  <conditionalFormatting sqref="F15:G15">
    <cfRule type="expression" dxfId="21" priority="6" stopIfTrue="1">
      <formula>$F$15="Over Budgeted!!"</formula>
    </cfRule>
  </conditionalFormatting>
  <conditionalFormatting sqref="F8:G8">
    <cfRule type="expression" dxfId="20" priority="5">
      <formula>$G$8="Not Available"</formula>
    </cfRule>
  </conditionalFormatting>
  <conditionalFormatting sqref="F6">
    <cfRule type="containsBlanks" priority="4" stopIfTrue="1">
      <formula>LEN(TRIM(F6))=0</formula>
    </cfRule>
  </conditionalFormatting>
  <conditionalFormatting sqref="B33:D54">
    <cfRule type="expression" dxfId="19" priority="1">
      <formula>AND($B33&lt;&gt;"Subtotal",$B33=INDEX($B$33:$D$54,MATCH(MIN($D$33:$D$35,$D$38:$D$45,$D$48:$D$54),($D$33:$D$54),0),1))</formula>
    </cfRule>
    <cfRule type="expression" dxfId="18" priority="3">
      <formula>AND($B33&lt;&gt;"Subtotal",$B33=INDEX($B$33:$D$54,MATCH(MAX($D$33:$D$35,$D$38:$D$45,$D$48:$D$54),($D$33:$D$54),0),1))</formula>
    </cfRule>
  </conditionalFormatting>
  <conditionalFormatting sqref="F33:F56">
    <cfRule type="cellIs" dxfId="17" priority="68" operator="lessThan">
      <formula>0</formula>
    </cfRule>
  </conditionalFormatting>
  <conditionalFormatting sqref="G14">
    <cfRule type="expression" dxfId="16" priority="2">
      <formula>AND($G$12&lt;&gt;"More Actual Costs Needed",$G$14&lt;&gt;"More Actual Costs Needed")</formula>
    </cfRule>
  </conditionalFormatting>
  <pageMargins left="0.7" right="0.7" top="0.75" bottom="0.75" header="0.3" footer="0.3"/>
  <pageSetup scale="57" orientation="portrait" r:id="rId1"/>
  <rowBreaks count="1" manualBreakCount="1">
    <brk id="42" max="11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A955-3A54-45C3-90D8-ED8D6A7EE783}">
  <dimension ref="A1:F37"/>
  <sheetViews>
    <sheetView topLeftCell="A18" zoomScale="85" zoomScaleNormal="85" workbookViewId="0">
      <selection activeCell="C20" sqref="C20"/>
    </sheetView>
  </sheetViews>
  <sheetFormatPr defaultRowHeight="15.75"/>
  <cols>
    <col min="1" max="1" width="57.5" bestFit="1" customWidth="1"/>
    <col min="2" max="2" width="21.625" customWidth="1"/>
    <col min="3" max="3" width="36.125" customWidth="1"/>
    <col min="4" max="4" width="50.5" bestFit="1" customWidth="1"/>
    <col min="5" max="5" width="25" bestFit="1" customWidth="1"/>
  </cols>
  <sheetData>
    <row r="1" spans="1:5" ht="21">
      <c r="A1" s="1"/>
      <c r="B1" s="1"/>
      <c r="C1" s="1"/>
      <c r="D1" s="1"/>
      <c r="E1" s="1"/>
    </row>
    <row r="2" spans="1:5" ht="21.75" thickBot="1">
      <c r="A2" s="92" t="s">
        <v>95</v>
      </c>
      <c r="B2" s="92" t="s">
        <v>96</v>
      </c>
      <c r="C2" s="93" t="s">
        <v>92</v>
      </c>
      <c r="D2" s="93" t="s">
        <v>93</v>
      </c>
      <c r="E2" s="94" t="s">
        <v>94</v>
      </c>
    </row>
    <row r="3" spans="1:5" ht="21.75" thickBot="1">
      <c r="A3" s="79" t="s">
        <v>97</v>
      </c>
      <c r="B3" s="80"/>
      <c r="C3" s="80"/>
      <c r="D3" s="80"/>
      <c r="E3" s="80"/>
    </row>
    <row r="4" spans="1:5" ht="21">
      <c r="A4" s="81"/>
      <c r="B4" s="95"/>
      <c r="C4" s="20"/>
      <c r="D4" s="66"/>
      <c r="E4" s="70"/>
    </row>
    <row r="5" spans="1:5" ht="21">
      <c r="A5" s="81"/>
      <c r="B5" s="95"/>
      <c r="C5" s="20"/>
      <c r="D5" s="66"/>
      <c r="E5" s="70"/>
    </row>
    <row r="6" spans="1:5" ht="21">
      <c r="A6" s="81"/>
      <c r="B6" s="95"/>
      <c r="C6" s="20"/>
      <c r="D6" s="66"/>
      <c r="E6" s="70"/>
    </row>
    <row r="7" spans="1:5" ht="21">
      <c r="A7" s="81"/>
      <c r="B7" s="95"/>
      <c r="C7" s="20"/>
      <c r="D7" s="66"/>
      <c r="E7" s="70"/>
    </row>
    <row r="8" spans="1:5" ht="21.75" thickBot="1">
      <c r="A8" s="82" t="s">
        <v>99</v>
      </c>
      <c r="B8" s="7"/>
      <c r="C8" s="7"/>
      <c r="D8" s="67">
        <f>SUBTOTAL(9,D4:D7)</f>
        <v>0</v>
      </c>
      <c r="E8" s="71">
        <f t="shared" ref="E8" si="0">SUBTOTAL(9,E4:E7)</f>
        <v>0</v>
      </c>
    </row>
    <row r="9" spans="1:5" ht="21.75" thickBot="1">
      <c r="A9" s="83" t="s">
        <v>62</v>
      </c>
      <c r="B9" s="73"/>
      <c r="C9" s="73"/>
      <c r="D9" s="74"/>
      <c r="E9" s="74"/>
    </row>
    <row r="10" spans="1:5" ht="21">
      <c r="A10" s="81"/>
      <c r="B10" s="95" t="s">
        <v>113</v>
      </c>
      <c r="C10" s="20"/>
      <c r="D10" s="66"/>
      <c r="E10" s="70"/>
    </row>
    <row r="11" spans="1:5" ht="21">
      <c r="A11" s="84"/>
      <c r="B11" s="95"/>
      <c r="C11" s="20"/>
      <c r="D11" s="66"/>
      <c r="E11" s="96"/>
    </row>
    <row r="12" spans="1:5" ht="21">
      <c r="A12" s="84"/>
      <c r="B12" s="95"/>
      <c r="C12" s="20"/>
      <c r="D12" s="66"/>
      <c r="E12" s="96"/>
    </row>
    <row r="13" spans="1:5" ht="21">
      <c r="A13" s="81"/>
      <c r="B13" s="95"/>
      <c r="C13" s="20"/>
      <c r="D13" s="66"/>
      <c r="E13" s="70"/>
    </row>
    <row r="14" spans="1:5" ht="21">
      <c r="A14" s="81"/>
      <c r="B14" s="95"/>
      <c r="C14" s="20"/>
      <c r="D14" s="66"/>
      <c r="E14" s="70"/>
    </row>
    <row r="15" spans="1:5" ht="21.75" thickBot="1">
      <c r="A15" s="85" t="s">
        <v>101</v>
      </c>
      <c r="B15" s="17"/>
      <c r="C15" s="17"/>
      <c r="D15" s="67">
        <f>SUBTOTAL(9,D10:D14)</f>
        <v>0</v>
      </c>
      <c r="E15" s="71">
        <f t="shared" ref="E15" si="1">SUBTOTAL(9,E10:E14)</f>
        <v>0</v>
      </c>
    </row>
    <row r="16" spans="1:5" ht="21.75" thickBot="1">
      <c r="A16" s="86" t="s">
        <v>98</v>
      </c>
      <c r="B16" s="18"/>
      <c r="C16" s="18"/>
      <c r="D16" s="68"/>
      <c r="E16" s="68"/>
    </row>
    <row r="17" spans="1:5" ht="21">
      <c r="A17" s="81"/>
      <c r="B17" s="95" t="s">
        <v>114</v>
      </c>
      <c r="C17" s="20"/>
      <c r="D17" s="66"/>
      <c r="E17" s="70"/>
    </row>
    <row r="18" spans="1:5" ht="21">
      <c r="A18" s="81"/>
      <c r="B18" s="95"/>
      <c r="C18" s="20"/>
      <c r="D18" s="66"/>
      <c r="E18" s="70"/>
    </row>
    <row r="19" spans="1:5" ht="21">
      <c r="A19" s="81"/>
      <c r="B19" s="95"/>
      <c r="C19" s="20"/>
      <c r="D19" s="66"/>
      <c r="E19" s="70"/>
    </row>
    <row r="20" spans="1:5" ht="21">
      <c r="A20" s="87"/>
      <c r="B20" s="95"/>
      <c r="C20" s="20"/>
      <c r="D20" s="66"/>
      <c r="E20" s="70"/>
    </row>
    <row r="21" spans="1:5" ht="21">
      <c r="A21" s="81"/>
      <c r="B21" s="95"/>
      <c r="C21" s="20"/>
      <c r="D21" s="66"/>
      <c r="E21" s="70"/>
    </row>
    <row r="22" spans="1:5" ht="21.75" thickBot="1">
      <c r="A22" s="85" t="s">
        <v>100</v>
      </c>
      <c r="B22" s="17"/>
      <c r="C22" s="17"/>
      <c r="D22" s="67">
        <f>SUBTOTAL(9,D17:D21)</f>
        <v>0</v>
      </c>
      <c r="E22" s="71">
        <f t="shared" ref="E22" si="2">SUBTOTAL(9,E17:E21)</f>
        <v>0</v>
      </c>
    </row>
    <row r="23" spans="1:5" ht="21.75" thickBot="1">
      <c r="A23" s="88" t="s">
        <v>103</v>
      </c>
      <c r="B23" s="75"/>
      <c r="C23" s="75"/>
      <c r="D23" s="76"/>
      <c r="E23" s="76"/>
    </row>
    <row r="24" spans="1:5" ht="21">
      <c r="A24" s="81"/>
      <c r="B24" s="95"/>
      <c r="C24" s="20"/>
      <c r="D24" s="66"/>
      <c r="E24" s="70"/>
    </row>
    <row r="25" spans="1:5" ht="21">
      <c r="A25" s="81"/>
      <c r="B25" s="95"/>
      <c r="C25" s="20"/>
      <c r="D25" s="66"/>
      <c r="E25" s="70"/>
    </row>
    <row r="26" spans="1:5" ht="21">
      <c r="A26" s="81"/>
      <c r="B26" s="95"/>
      <c r="C26" s="20"/>
      <c r="D26" s="66"/>
      <c r="E26" s="70"/>
    </row>
    <row r="27" spans="1:5" ht="21.75" thickBot="1">
      <c r="A27" s="89" t="s">
        <v>104</v>
      </c>
      <c r="B27" s="21"/>
      <c r="C27" s="21"/>
      <c r="D27" s="69">
        <f>SUBTOTAL(9,D24:D26)</f>
        <v>0</v>
      </c>
      <c r="E27" s="69">
        <f>SUBTOTAL(9,E24:E26)</f>
        <v>0</v>
      </c>
    </row>
    <row r="28" spans="1:5" ht="21.75" thickBot="1">
      <c r="A28" s="90" t="s">
        <v>105</v>
      </c>
      <c r="B28" s="77"/>
      <c r="C28" s="77"/>
      <c r="D28" s="78"/>
      <c r="E28" s="78"/>
    </row>
    <row r="29" spans="1:5" ht="21">
      <c r="A29" s="81"/>
      <c r="B29" s="95"/>
      <c r="C29" s="20"/>
      <c r="D29" s="66"/>
      <c r="E29" s="70"/>
    </row>
    <row r="30" spans="1:5" ht="21">
      <c r="A30" s="81"/>
      <c r="B30" s="95"/>
      <c r="C30" s="20"/>
      <c r="D30" s="66"/>
      <c r="E30" s="70"/>
    </row>
    <row r="31" spans="1:5" ht="21">
      <c r="A31" s="81"/>
      <c r="B31" s="106"/>
      <c r="C31" s="20"/>
      <c r="D31" s="66"/>
      <c r="E31" s="70"/>
    </row>
    <row r="32" spans="1:5" ht="21.75" thickBot="1">
      <c r="A32" s="89" t="s">
        <v>106</v>
      </c>
      <c r="B32" s="21"/>
      <c r="C32" s="21"/>
      <c r="D32" s="72">
        <f>SUBTOTAL(9,D29:D31)</f>
        <v>0</v>
      </c>
      <c r="E32" s="91">
        <f>SUBTOTAL(9,E29:E30)</f>
        <v>0</v>
      </c>
    </row>
    <row r="33" spans="1:6" ht="21">
      <c r="A33" s="97" t="s">
        <v>102</v>
      </c>
      <c r="B33" s="97"/>
      <c r="C33" s="1"/>
      <c r="D33" s="98">
        <f>SUBTOTAL(109,Table1[Original Loan Amount / Credit Limit])</f>
        <v>0</v>
      </c>
      <c r="E33" s="98">
        <f>SUBTOTAL(109,Table1[Current Balance])</f>
        <v>0</v>
      </c>
    </row>
    <row r="35" spans="1:6" ht="16.5" thickBot="1"/>
    <row r="36" spans="1:6" ht="21">
      <c r="A36" s="235" t="s">
        <v>112</v>
      </c>
      <c r="B36" s="236"/>
      <c r="C36" s="236"/>
      <c r="D36" s="236"/>
      <c r="E36" s="236"/>
      <c r="F36" s="103"/>
    </row>
    <row r="37" spans="1:6" ht="21.75" thickBot="1">
      <c r="A37" s="237" t="s">
        <v>111</v>
      </c>
      <c r="B37" s="238"/>
      <c r="C37" s="238"/>
      <c r="D37" s="238"/>
      <c r="E37" s="238"/>
      <c r="F37" s="103"/>
    </row>
  </sheetData>
  <mergeCells count="2">
    <mergeCell ref="A36:E36"/>
    <mergeCell ref="A37:E37"/>
  </mergeCells>
  <conditionalFormatting sqref="B4:E4 B10:E10 B17:E17 B24:E24 B29:E29">
    <cfRule type="containsBlanks" dxfId="15" priority="2">
      <formula>LEN(TRIM(B4))=0</formula>
    </cfRule>
  </conditionalFormatting>
  <conditionalFormatting sqref="C11:E14 C18:E21 C25:E26 C5:E7 C30:E30 E29 E31">
    <cfRule type="expression" dxfId="14" priority="1">
      <formula>AND($B5&lt;&gt;"",ISBLANK(C5))</formula>
    </cfRule>
  </conditionalFormatting>
  <conditionalFormatting sqref="C31:D31">
    <cfRule type="expression" dxfId="13" priority="33">
      <formula>AND($B29&lt;&gt;"",ISBLANK(C31))</formula>
    </cfRule>
  </conditionalFormatting>
  <conditionalFormatting sqref="C29:E29">
    <cfRule type="expression" dxfId="12" priority="34">
      <formula>AND(#REF!&lt;&gt;"",ISBLANK(C29))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DC593-EAF8-4348-9C1C-1A6CA49D5215}">
  <sheetPr>
    <pageSetUpPr fitToPage="1"/>
  </sheetPr>
  <dimension ref="A1:Q56"/>
  <sheetViews>
    <sheetView showGridLines="0" topLeftCell="A25" zoomScale="70" zoomScaleNormal="70" workbookViewId="0">
      <selection activeCell="D1" sqref="D1"/>
    </sheetView>
  </sheetViews>
  <sheetFormatPr defaultColWidth="9" defaultRowHeight="18.75"/>
  <cols>
    <col min="1" max="1" width="11.625" style="27" customWidth="1"/>
    <col min="2" max="2" width="56.875" style="27" bestFit="1" customWidth="1"/>
    <col min="3" max="3" width="11" style="27" customWidth="1"/>
    <col min="4" max="4" width="18" style="27" bestFit="1" customWidth="1"/>
    <col min="5" max="5" width="4.5" style="28" customWidth="1"/>
    <col min="6" max="6" width="27.375" style="57" customWidth="1"/>
    <col min="7" max="16384" width="9" style="28"/>
  </cols>
  <sheetData>
    <row r="1" spans="1:6" s="25" customFormat="1" ht="23.25">
      <c r="A1" s="23" t="s">
        <v>35</v>
      </c>
      <c r="B1" s="24"/>
      <c r="C1" s="35" t="s">
        <v>36</v>
      </c>
      <c r="D1" s="36"/>
      <c r="F1" s="34"/>
    </row>
    <row r="2" spans="1:6" s="25" customFormat="1" ht="23.25">
      <c r="A2" s="35"/>
      <c r="B2" s="37"/>
      <c r="C2" s="38"/>
      <c r="D2" s="37"/>
      <c r="F2" s="34"/>
    </row>
    <row r="3" spans="1:6" s="25" customFormat="1" ht="23.25">
      <c r="A3" s="39" t="s">
        <v>37</v>
      </c>
      <c r="B3" s="40"/>
      <c r="C3" s="41"/>
      <c r="D3" s="40"/>
      <c r="F3" s="99" t="s">
        <v>10</v>
      </c>
    </row>
    <row r="4" spans="1:6" s="25" customFormat="1" ht="23.25">
      <c r="A4" s="42" t="s">
        <v>38</v>
      </c>
      <c r="B4" s="42"/>
      <c r="C4" s="43"/>
      <c r="D4" s="43"/>
      <c r="F4" s="100"/>
    </row>
    <row r="5" spans="1:6" s="25" customFormat="1" ht="23.25">
      <c r="A5" s="44"/>
      <c r="B5" s="37" t="s">
        <v>39</v>
      </c>
      <c r="C5" s="45"/>
      <c r="D5" s="46"/>
      <c r="F5" s="100"/>
    </row>
    <row r="6" spans="1:6" s="25" customFormat="1" ht="23.25">
      <c r="A6" s="44"/>
      <c r="B6" s="37" t="s">
        <v>40</v>
      </c>
      <c r="C6" s="45"/>
      <c r="D6" s="46"/>
      <c r="F6" s="100"/>
    </row>
    <row r="7" spans="1:6" s="25" customFormat="1" ht="23.25">
      <c r="A7" s="44"/>
      <c r="B7" s="37" t="s">
        <v>41</v>
      </c>
      <c r="C7" s="45"/>
      <c r="D7" s="46"/>
      <c r="F7" s="100"/>
    </row>
    <row r="8" spans="1:6" s="25" customFormat="1" ht="23.25">
      <c r="A8" s="37"/>
      <c r="B8" s="37" t="s">
        <v>90</v>
      </c>
      <c r="C8" s="37"/>
      <c r="D8" s="46"/>
      <c r="F8" s="100"/>
    </row>
    <row r="9" spans="1:6" s="25" customFormat="1" ht="23.25">
      <c r="A9" s="37"/>
      <c r="B9" s="37"/>
      <c r="C9" s="44" t="s">
        <v>42</v>
      </c>
      <c r="D9" s="47">
        <f>SUM(D4:D8)</f>
        <v>0</v>
      </c>
      <c r="F9" s="100"/>
    </row>
    <row r="10" spans="1:6" s="25" customFormat="1" ht="23.25">
      <c r="A10" s="42" t="s">
        <v>43</v>
      </c>
      <c r="B10" s="42"/>
      <c r="C10" s="43"/>
      <c r="D10" s="48"/>
      <c r="F10" s="100"/>
    </row>
    <row r="11" spans="1:6" s="25" customFormat="1" ht="23.25">
      <c r="A11" s="37"/>
      <c r="B11" s="37" t="s">
        <v>44</v>
      </c>
      <c r="C11" s="45"/>
      <c r="D11" s="46"/>
      <c r="F11" s="100"/>
    </row>
    <row r="12" spans="1:6" s="25" customFormat="1" ht="23.25">
      <c r="A12" s="37"/>
      <c r="B12" s="37" t="s">
        <v>91</v>
      </c>
      <c r="C12" s="45"/>
      <c r="D12" s="46"/>
      <c r="F12" s="100"/>
    </row>
    <row r="13" spans="1:6" s="25" customFormat="1" ht="23.25">
      <c r="A13" s="37"/>
      <c r="B13" s="37" t="s">
        <v>91</v>
      </c>
      <c r="C13" s="45"/>
      <c r="D13" s="46"/>
      <c r="F13" s="100"/>
    </row>
    <row r="14" spans="1:6" s="25" customFormat="1" ht="23.25">
      <c r="A14" s="37"/>
      <c r="B14" s="37" t="s">
        <v>71</v>
      </c>
      <c r="C14" s="45"/>
      <c r="D14" s="46"/>
      <c r="F14" s="100"/>
    </row>
    <row r="15" spans="1:6" s="25" customFormat="1" ht="23.25">
      <c r="A15" s="37"/>
      <c r="B15" s="37" t="s">
        <v>108</v>
      </c>
      <c r="C15" s="37"/>
      <c r="D15" s="46"/>
      <c r="F15" s="100"/>
    </row>
    <row r="16" spans="1:6" s="25" customFormat="1" ht="23.25">
      <c r="A16" s="37"/>
      <c r="B16" s="37" t="s">
        <v>45</v>
      </c>
      <c r="C16" s="37"/>
      <c r="D16" s="46"/>
      <c r="F16" s="100"/>
    </row>
    <row r="17" spans="1:11" s="25" customFormat="1" ht="23.25">
      <c r="A17" s="37"/>
      <c r="B17" s="37"/>
      <c r="C17" s="44" t="s">
        <v>46</v>
      </c>
      <c r="D17" s="47">
        <f>SUM(D10:D16)</f>
        <v>0</v>
      </c>
      <c r="F17" s="100"/>
    </row>
    <row r="18" spans="1:11" s="25" customFormat="1" ht="23.25">
      <c r="A18" s="42" t="s">
        <v>47</v>
      </c>
      <c r="B18" s="42"/>
      <c r="C18" s="43"/>
      <c r="D18" s="48"/>
      <c r="F18" s="100"/>
    </row>
    <row r="19" spans="1:11" s="25" customFormat="1" ht="23.25">
      <c r="A19" s="37"/>
      <c r="B19" s="37" t="s">
        <v>48</v>
      </c>
      <c r="C19" s="45"/>
      <c r="D19" s="105"/>
      <c r="F19" s="100"/>
    </row>
    <row r="20" spans="1:11" s="25" customFormat="1" ht="23.25">
      <c r="A20" s="37"/>
      <c r="B20" s="37" t="s">
        <v>49</v>
      </c>
      <c r="C20" s="45"/>
      <c r="D20" s="46"/>
      <c r="F20" s="100"/>
    </row>
    <row r="21" spans="1:11" s="25" customFormat="1" ht="23.25">
      <c r="A21" s="37"/>
      <c r="B21" s="37" t="s">
        <v>50</v>
      </c>
      <c r="C21" s="45"/>
      <c r="D21" s="46">
        <v>0</v>
      </c>
      <c r="F21" s="100"/>
    </row>
    <row r="22" spans="1:11" s="25" customFormat="1" ht="23.25">
      <c r="A22" s="37"/>
      <c r="B22" s="37" t="s">
        <v>109</v>
      </c>
      <c r="C22" s="45"/>
      <c r="D22" s="46"/>
      <c r="F22" s="100"/>
    </row>
    <row r="23" spans="1:11" s="25" customFormat="1" ht="23.25">
      <c r="A23" s="37"/>
      <c r="B23" s="37" t="s">
        <v>110</v>
      </c>
      <c r="C23" s="45"/>
      <c r="D23" s="46">
        <v>0</v>
      </c>
      <c r="F23" s="100"/>
    </row>
    <row r="24" spans="1:11" s="25" customFormat="1" ht="23.25">
      <c r="A24" s="37"/>
      <c r="B24" s="37"/>
      <c r="C24" s="44" t="s">
        <v>51</v>
      </c>
      <c r="D24" s="47">
        <f>SUM(D18:D23)</f>
        <v>0</v>
      </c>
      <c r="F24" s="100"/>
      <c r="K24" s="25" t="s">
        <v>78</v>
      </c>
    </row>
    <row r="25" spans="1:11" s="25" customFormat="1" ht="23.25">
      <c r="A25" s="42" t="s">
        <v>52</v>
      </c>
      <c r="B25" s="42"/>
      <c r="C25" s="43"/>
      <c r="D25" s="48"/>
      <c r="F25" s="100"/>
    </row>
    <row r="26" spans="1:11" s="25" customFormat="1" ht="23.25">
      <c r="A26" s="37"/>
      <c r="B26" s="37" t="s">
        <v>53</v>
      </c>
      <c r="C26" s="45"/>
      <c r="D26" s="46"/>
      <c r="F26" s="100"/>
    </row>
    <row r="27" spans="1:11" s="25" customFormat="1" ht="23.25">
      <c r="A27" s="37"/>
      <c r="B27" s="37" t="s">
        <v>53</v>
      </c>
      <c r="C27" s="45"/>
      <c r="D27" s="46"/>
      <c r="F27" s="100"/>
    </row>
    <row r="28" spans="1:11" s="25" customFormat="1" ht="23.25">
      <c r="A28" s="37"/>
      <c r="B28" s="37" t="s">
        <v>53</v>
      </c>
      <c r="C28" s="37"/>
      <c r="D28" s="46"/>
      <c r="F28" s="100"/>
    </row>
    <row r="29" spans="1:11" s="25" customFormat="1" ht="23.25">
      <c r="A29" s="37"/>
      <c r="B29" s="37" t="s">
        <v>53</v>
      </c>
      <c r="C29" s="37"/>
      <c r="D29" s="46"/>
      <c r="F29" s="100"/>
    </row>
    <row r="30" spans="1:11" s="25" customFormat="1" ht="23.25">
      <c r="A30" s="37"/>
      <c r="B30" s="37"/>
      <c r="C30" s="44" t="s">
        <v>54</v>
      </c>
      <c r="D30" s="47">
        <f>SUM(D25:D29)</f>
        <v>0</v>
      </c>
      <c r="F30" s="100"/>
    </row>
    <row r="31" spans="1:11" s="25" customFormat="1" ht="23.25">
      <c r="A31" s="42" t="s">
        <v>55</v>
      </c>
      <c r="B31" s="37"/>
      <c r="C31" s="38"/>
      <c r="D31" s="49"/>
      <c r="F31" s="100"/>
    </row>
    <row r="32" spans="1:11" s="25" customFormat="1" ht="23.25">
      <c r="A32" s="37"/>
      <c r="B32" s="37" t="s">
        <v>55</v>
      </c>
      <c r="C32" s="45"/>
      <c r="D32" s="46">
        <v>0</v>
      </c>
      <c r="F32" s="100"/>
    </row>
    <row r="33" spans="1:6" s="25" customFormat="1" ht="23.25">
      <c r="A33" s="37"/>
      <c r="B33" s="37" t="s">
        <v>56</v>
      </c>
      <c r="C33" s="37"/>
      <c r="D33" s="46">
        <v>0</v>
      </c>
      <c r="F33" s="100"/>
    </row>
    <row r="34" spans="1:6" s="25" customFormat="1" ht="23.25">
      <c r="A34" s="37"/>
      <c r="B34" s="37"/>
      <c r="C34" s="44" t="s">
        <v>57</v>
      </c>
      <c r="D34" s="47">
        <f>SUM(D31:D33)</f>
        <v>0</v>
      </c>
      <c r="F34" s="100"/>
    </row>
    <row r="35" spans="1:6" s="25" customFormat="1" ht="23.25">
      <c r="A35" s="37"/>
      <c r="B35" s="37"/>
      <c r="C35" s="37"/>
      <c r="D35" s="48"/>
      <c r="F35" s="100"/>
    </row>
    <row r="36" spans="1:6" s="25" customFormat="1" ht="23.25">
      <c r="A36" s="50" t="s">
        <v>58</v>
      </c>
      <c r="B36" s="50"/>
      <c r="C36" s="51"/>
      <c r="D36" s="52">
        <f>D34+D30+D24+D17+D9</f>
        <v>0</v>
      </c>
      <c r="F36" s="100"/>
    </row>
    <row r="37" spans="1:6" s="25" customFormat="1" ht="23.25">
      <c r="A37" s="37"/>
      <c r="B37" s="37"/>
      <c r="C37" s="37"/>
      <c r="D37" s="37"/>
      <c r="F37" s="100"/>
    </row>
    <row r="38" spans="1:6" s="25" customFormat="1" ht="23.25">
      <c r="A38" s="39" t="s">
        <v>59</v>
      </c>
      <c r="B38" s="40"/>
      <c r="C38" s="41"/>
      <c r="D38" s="40"/>
      <c r="F38" s="100"/>
    </row>
    <row r="39" spans="1:6" s="25" customFormat="1" ht="23.25">
      <c r="A39" s="37"/>
      <c r="B39" s="37" t="s">
        <v>60</v>
      </c>
      <c r="C39" s="45"/>
      <c r="D39" s="46">
        <f>'Loan Balances'!E8</f>
        <v>0</v>
      </c>
      <c r="F39" s="100"/>
    </row>
    <row r="40" spans="1:6" s="25" customFormat="1" ht="23.25">
      <c r="A40" s="37"/>
      <c r="B40" s="37" t="s">
        <v>61</v>
      </c>
      <c r="C40" s="45"/>
      <c r="D40" s="46">
        <f>'Loan Balances'!E22</f>
        <v>0</v>
      </c>
      <c r="F40" s="100"/>
    </row>
    <row r="41" spans="1:6" s="25" customFormat="1" ht="23.25">
      <c r="A41" s="37"/>
      <c r="B41" s="37" t="s">
        <v>62</v>
      </c>
      <c r="C41" s="37"/>
      <c r="D41" s="46">
        <f>'Loan Balances'!E15</f>
        <v>0</v>
      </c>
      <c r="F41" s="100"/>
    </row>
    <row r="42" spans="1:6" s="25" customFormat="1" ht="23.25">
      <c r="A42" s="37"/>
      <c r="B42" s="37" t="s">
        <v>103</v>
      </c>
      <c r="C42" s="37"/>
      <c r="D42" s="46">
        <f>'Loan Balances'!E27</f>
        <v>0</v>
      </c>
      <c r="F42" s="100"/>
    </row>
    <row r="43" spans="1:6" s="25" customFormat="1" ht="23.25">
      <c r="A43" s="37"/>
      <c r="B43" s="37" t="s">
        <v>63</v>
      </c>
      <c r="C43" s="45"/>
      <c r="D43" s="46">
        <f>'Loan Balances'!E32</f>
        <v>0</v>
      </c>
      <c r="F43" s="100"/>
    </row>
    <row r="44" spans="1:6" s="25" customFormat="1" ht="23.25">
      <c r="A44" s="50" t="s">
        <v>64</v>
      </c>
      <c r="B44" s="50"/>
      <c r="C44" s="51"/>
      <c r="D44" s="53">
        <f>SUM(D38:D43)</f>
        <v>0</v>
      </c>
      <c r="F44" s="100"/>
    </row>
    <row r="45" spans="1:6" s="25" customFormat="1" ht="23.25">
      <c r="A45" s="37"/>
      <c r="B45" s="37"/>
      <c r="C45" s="37"/>
      <c r="D45" s="37"/>
      <c r="F45" s="100"/>
    </row>
    <row r="46" spans="1:6" s="25" customFormat="1" ht="24" thickBot="1">
      <c r="A46" s="54" t="s">
        <v>69</v>
      </c>
      <c r="B46" s="54"/>
      <c r="C46" s="55"/>
      <c r="D46" s="56">
        <f>D36-D44</f>
        <v>0</v>
      </c>
      <c r="F46" s="100"/>
    </row>
    <row r="47" spans="1:6" s="25" customFormat="1" ht="19.5" thickTop="1">
      <c r="A47" s="27"/>
      <c r="B47" s="27"/>
      <c r="C47" s="27"/>
      <c r="D47" s="27"/>
      <c r="F47" s="100"/>
    </row>
    <row r="48" spans="1:6" s="25" customFormat="1" ht="23.25">
      <c r="A48" s="39" t="s">
        <v>65</v>
      </c>
      <c r="B48" s="26"/>
      <c r="C48" s="26"/>
      <c r="D48" s="26"/>
      <c r="F48" s="100"/>
    </row>
    <row r="49" spans="1:17" ht="21">
      <c r="A49" s="29" t="s">
        <v>66</v>
      </c>
      <c r="B49" s="29"/>
      <c r="C49" s="30"/>
      <c r="D49" s="31">
        <f>IFERROR(D44/D36,0)</f>
        <v>0</v>
      </c>
      <c r="F49" s="101"/>
    </row>
    <row r="50" spans="1:17" ht="21">
      <c r="A50" s="29" t="s">
        <v>67</v>
      </c>
      <c r="B50" s="29"/>
      <c r="C50" s="30"/>
      <c r="D50" s="32" t="str">
        <f>ROUND(IFERROR(D9/'Monthly Budget (Step 1)'!F3,0),2)&amp;" Months"</f>
        <v>0 Months</v>
      </c>
      <c r="F50" s="101"/>
    </row>
    <row r="51" spans="1:17" ht="21">
      <c r="A51" s="29" t="s">
        <v>68</v>
      </c>
      <c r="B51" s="29"/>
      <c r="C51" s="30"/>
      <c r="D51" s="33">
        <f>IFERROR((D17+D30)/D46,0)</f>
        <v>0</v>
      </c>
      <c r="F51" s="102"/>
    </row>
    <row r="54" spans="1:17" ht="19.5" thickBot="1"/>
    <row r="55" spans="1:17" ht="21">
      <c r="A55" s="235" t="s">
        <v>112</v>
      </c>
      <c r="B55" s="236"/>
      <c r="C55" s="236"/>
      <c r="D55" s="236"/>
      <c r="E55" s="236"/>
      <c r="F55" s="240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ht="19.5" thickBot="1">
      <c r="A56" s="237" t="s">
        <v>111</v>
      </c>
      <c r="B56" s="238"/>
      <c r="C56" s="238"/>
      <c r="D56" s="238"/>
      <c r="E56" s="238"/>
      <c r="F56" s="239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</sheetData>
  <sheetProtection formatCells="0" formatColumns="0" formatRows="0" insertColumns="0" insertRows="0" insertHyperlinks="0" deleteColumns="0" deleteRows="0" sort="0"/>
  <mergeCells count="2">
    <mergeCell ref="A55:F55"/>
    <mergeCell ref="A56:F56"/>
  </mergeCells>
  <printOptions horizontalCentered="1"/>
  <pageMargins left="0.75" right="0.75" top="0.5" bottom="0.5" header="0.25" footer="0.25"/>
  <pageSetup scale="57" orientation="portrait" r:id="rId1"/>
  <headerFooter alignWithMargins="0">
    <oddHeader>&amp;C&amp;"Arial,Bold"CONFIDENTIAL</oddHeader>
    <oddFooter>&amp;C&amp;"Arial,Bold"CONFIDENTIAL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8A08-4782-204D-BEE0-6C3191999E7C}">
  <dimension ref="A1:Q38"/>
  <sheetViews>
    <sheetView zoomScale="90" zoomScaleNormal="90" workbookViewId="0">
      <selection activeCell="B21" sqref="B21:B32"/>
    </sheetView>
  </sheetViews>
  <sheetFormatPr defaultColWidth="11" defaultRowHeight="15.75" outlineLevelRow="1"/>
  <cols>
    <col min="1" max="1" width="18.5" bestFit="1" customWidth="1"/>
    <col min="2" max="2" width="21.5" bestFit="1" customWidth="1"/>
    <col min="3" max="3" width="20.125" bestFit="1" customWidth="1"/>
    <col min="4" max="4" width="15.5" bestFit="1" customWidth="1"/>
    <col min="6" max="6" width="12.375" bestFit="1" customWidth="1"/>
    <col min="8" max="8" width="17.625" bestFit="1" customWidth="1"/>
    <col min="9" max="9" width="12.375" bestFit="1" customWidth="1"/>
    <col min="12" max="12" width="13.125" bestFit="1" customWidth="1"/>
  </cols>
  <sheetData>
    <row r="1" spans="1:14" ht="45">
      <c r="A1" s="242" t="s">
        <v>32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3" spans="1:14" ht="21">
      <c r="A3" s="241" t="s">
        <v>72</v>
      </c>
      <c r="B3" s="241"/>
      <c r="C3" s="241"/>
      <c r="D3" s="241"/>
      <c r="G3" t="s">
        <v>74</v>
      </c>
      <c r="H3" t="s">
        <v>75</v>
      </c>
    </row>
    <row r="4" spans="1:14" ht="21.75" thickBot="1">
      <c r="A4" s="1" t="s">
        <v>77</v>
      </c>
      <c r="B4" s="2">
        <f>SUM(B6:C17)</f>
        <v>0</v>
      </c>
      <c r="C4" s="1"/>
      <c r="D4" s="1"/>
      <c r="G4" s="9">
        <f>B4</f>
        <v>0</v>
      </c>
      <c r="H4" s="9">
        <f>G4-Table16[[#Totals],[Actual]]</f>
        <v>0</v>
      </c>
    </row>
    <row r="5" spans="1:14" ht="21" outlineLevel="1">
      <c r="A5" s="59" t="s">
        <v>73</v>
      </c>
      <c r="B5" s="60" t="s">
        <v>86</v>
      </c>
      <c r="C5" s="1"/>
      <c r="D5" s="1"/>
    </row>
    <row r="6" spans="1:14" ht="21" outlineLevel="1">
      <c r="A6" s="61" t="s">
        <v>20</v>
      </c>
      <c r="B6" s="62"/>
      <c r="C6" s="1"/>
      <c r="D6" s="1"/>
    </row>
    <row r="7" spans="1:14" ht="21" outlineLevel="1">
      <c r="A7" s="61" t="s">
        <v>21</v>
      </c>
      <c r="B7" s="62"/>
      <c r="C7" s="1"/>
      <c r="D7" s="1"/>
    </row>
    <row r="8" spans="1:14" ht="21" outlineLevel="1">
      <c r="A8" s="61" t="s">
        <v>22</v>
      </c>
      <c r="B8" s="62"/>
      <c r="C8" s="1"/>
      <c r="D8" s="1"/>
    </row>
    <row r="9" spans="1:14" ht="21" outlineLevel="1">
      <c r="A9" s="61" t="s">
        <v>23</v>
      </c>
      <c r="B9" s="62"/>
      <c r="C9" s="1"/>
      <c r="D9" s="1"/>
    </row>
    <row r="10" spans="1:14" ht="21" outlineLevel="1">
      <c r="A10" s="61" t="s">
        <v>24</v>
      </c>
      <c r="B10" s="62"/>
      <c r="C10" s="1"/>
      <c r="D10" s="1"/>
    </row>
    <row r="11" spans="1:14" ht="21" outlineLevel="1">
      <c r="A11" s="61" t="s">
        <v>25</v>
      </c>
      <c r="B11" s="62"/>
      <c r="C11" s="1"/>
      <c r="D11" s="1"/>
    </row>
    <row r="12" spans="1:14" ht="21" outlineLevel="1">
      <c r="A12" s="61" t="s">
        <v>26</v>
      </c>
      <c r="B12" s="62"/>
      <c r="C12" s="1"/>
      <c r="D12" s="1"/>
    </row>
    <row r="13" spans="1:14" ht="21" outlineLevel="1">
      <c r="A13" s="61" t="s">
        <v>27</v>
      </c>
      <c r="B13" s="62"/>
      <c r="C13" s="1"/>
      <c r="D13" s="1"/>
    </row>
    <row r="14" spans="1:14" ht="21" outlineLevel="1">
      <c r="A14" s="61" t="s">
        <v>28</v>
      </c>
      <c r="B14" s="62"/>
      <c r="C14" s="1"/>
      <c r="D14" s="1"/>
    </row>
    <row r="15" spans="1:14" ht="21" outlineLevel="1">
      <c r="A15" s="61" t="s">
        <v>29</v>
      </c>
      <c r="B15" s="62"/>
      <c r="C15" s="1"/>
      <c r="D15" s="1"/>
    </row>
    <row r="16" spans="1:14" ht="21" outlineLevel="1">
      <c r="A16" s="61" t="s">
        <v>30</v>
      </c>
      <c r="B16" s="62"/>
      <c r="C16" s="1"/>
      <c r="D16" s="1"/>
    </row>
    <row r="17" spans="1:6" ht="21.75" outlineLevel="1" thickBot="1">
      <c r="A17" s="63" t="s">
        <v>31</v>
      </c>
      <c r="B17" s="64"/>
      <c r="C17" s="1"/>
      <c r="D17" s="1"/>
    </row>
    <row r="18" spans="1:6" ht="21">
      <c r="A18" s="1"/>
      <c r="B18" s="2"/>
      <c r="C18" s="1"/>
      <c r="D18" s="1"/>
    </row>
    <row r="19" spans="1:6" ht="21">
      <c r="A19" s="241" t="s">
        <v>76</v>
      </c>
      <c r="B19" s="241"/>
      <c r="C19" s="241"/>
      <c r="D19" s="241"/>
    </row>
    <row r="20" spans="1:6" ht="21">
      <c r="A20" s="1" t="s">
        <v>19</v>
      </c>
      <c r="B20" s="1" t="s">
        <v>18</v>
      </c>
      <c r="C20" s="1" t="s">
        <v>11</v>
      </c>
      <c r="D20" s="1" t="s">
        <v>1</v>
      </c>
    </row>
    <row r="21" spans="1:6" ht="21">
      <c r="A21" s="1" t="s">
        <v>20</v>
      </c>
      <c r="B21" s="243">
        <f>Table7[[#Totals],[Budgeted Cost]]</f>
        <v>0</v>
      </c>
      <c r="C21" s="2"/>
      <c r="D21" s="2">
        <f t="shared" ref="D21:D32" si="0">B21-C21</f>
        <v>0</v>
      </c>
    </row>
    <row r="22" spans="1:6" ht="21">
      <c r="A22" s="1" t="s">
        <v>21</v>
      </c>
      <c r="B22" s="243">
        <f>Table7[[#Totals],[Budgeted Cost]]</f>
        <v>0</v>
      </c>
      <c r="C22" s="2"/>
      <c r="D22" s="2">
        <f t="shared" si="0"/>
        <v>0</v>
      </c>
    </row>
    <row r="23" spans="1:6" ht="21">
      <c r="A23" s="1" t="s">
        <v>22</v>
      </c>
      <c r="B23" s="243">
        <f>Table7[[#Totals],[Budgeted Cost]]</f>
        <v>0</v>
      </c>
      <c r="C23" s="2"/>
      <c r="D23" s="2">
        <f t="shared" si="0"/>
        <v>0</v>
      </c>
    </row>
    <row r="24" spans="1:6" ht="21">
      <c r="A24" s="1" t="s">
        <v>23</v>
      </c>
      <c r="B24" s="243">
        <f>Table7[[#Totals],[Budgeted Cost]]</f>
        <v>0</v>
      </c>
      <c r="C24" s="2"/>
      <c r="D24" s="2">
        <f t="shared" si="0"/>
        <v>0</v>
      </c>
    </row>
    <row r="25" spans="1:6" ht="21">
      <c r="A25" s="1" t="s">
        <v>24</v>
      </c>
      <c r="B25" s="243">
        <f>Table7[[#Totals],[Budgeted Cost]]</f>
        <v>0</v>
      </c>
      <c r="C25" s="2"/>
      <c r="D25" s="2">
        <f t="shared" si="0"/>
        <v>0</v>
      </c>
    </row>
    <row r="26" spans="1:6" ht="21">
      <c r="A26" s="1" t="s">
        <v>25</v>
      </c>
      <c r="B26" s="243">
        <f>Table7[[#Totals],[Budgeted Cost]]</f>
        <v>0</v>
      </c>
      <c r="C26" s="2"/>
      <c r="D26" s="2">
        <f t="shared" si="0"/>
        <v>0</v>
      </c>
    </row>
    <row r="27" spans="1:6" ht="21">
      <c r="A27" s="1" t="s">
        <v>26</v>
      </c>
      <c r="B27" s="243">
        <f>Table7[[#Totals],[Budgeted Cost]]</f>
        <v>0</v>
      </c>
      <c r="C27" s="2"/>
      <c r="D27" s="2">
        <f t="shared" si="0"/>
        <v>0</v>
      </c>
    </row>
    <row r="28" spans="1:6" ht="21">
      <c r="A28" s="1" t="s">
        <v>27</v>
      </c>
      <c r="B28" s="243">
        <f>Table7[[#Totals],[Budgeted Cost]]</f>
        <v>0</v>
      </c>
      <c r="C28" s="2"/>
      <c r="D28" s="2">
        <f t="shared" si="0"/>
        <v>0</v>
      </c>
    </row>
    <row r="29" spans="1:6" ht="21">
      <c r="A29" s="1" t="s">
        <v>28</v>
      </c>
      <c r="B29" s="243">
        <f>Table7[[#Totals],[Budgeted Cost]]</f>
        <v>0</v>
      </c>
      <c r="C29" s="2"/>
      <c r="D29" s="2">
        <f t="shared" si="0"/>
        <v>0</v>
      </c>
      <c r="F29" s="9"/>
    </row>
    <row r="30" spans="1:6" ht="21">
      <c r="A30" s="1" t="s">
        <v>29</v>
      </c>
      <c r="B30" s="243">
        <f>Table7[[#Totals],[Budgeted Cost]]</f>
        <v>0</v>
      </c>
      <c r="C30" s="2"/>
      <c r="D30" s="2">
        <f t="shared" si="0"/>
        <v>0</v>
      </c>
    </row>
    <row r="31" spans="1:6" ht="21">
      <c r="A31" s="1" t="s">
        <v>30</v>
      </c>
      <c r="B31" s="243">
        <f>Table7[[#Totals],[Budgeted Cost]]</f>
        <v>0</v>
      </c>
      <c r="C31" s="2"/>
      <c r="D31" s="2">
        <f t="shared" si="0"/>
        <v>0</v>
      </c>
    </row>
    <row r="32" spans="1:6" ht="21">
      <c r="A32" s="1" t="s">
        <v>31</v>
      </c>
      <c r="B32" s="243">
        <f>Table7[[#Totals],[Budgeted Cost]]</f>
        <v>0</v>
      </c>
      <c r="C32" s="2"/>
      <c r="D32" s="2">
        <f t="shared" si="0"/>
        <v>0</v>
      </c>
    </row>
    <row r="33" spans="1:17" ht="21">
      <c r="A33" s="1" t="s">
        <v>12</v>
      </c>
      <c r="B33" s="13">
        <f>SUBTOTAL(109,Table16[Budget])</f>
        <v>0</v>
      </c>
      <c r="C33" s="13">
        <f>SUBTOTAL(109,Table16[Actual])</f>
        <v>0</v>
      </c>
      <c r="D33" s="13">
        <f>SUBTOTAL(109,Table16[Difference])</f>
        <v>0</v>
      </c>
    </row>
    <row r="36" spans="1:17" ht="16.5" thickBot="1"/>
    <row r="37" spans="1:17" ht="21">
      <c r="A37" s="235" t="s">
        <v>112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40"/>
    </row>
    <row r="38" spans="1:17" ht="21" customHeight="1" thickBot="1">
      <c r="A38" s="237" t="s">
        <v>111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9"/>
    </row>
  </sheetData>
  <mergeCells count="5">
    <mergeCell ref="A19:D19"/>
    <mergeCell ref="A3:D3"/>
    <mergeCell ref="A1:N1"/>
    <mergeCell ref="A37:Q37"/>
    <mergeCell ref="A38:Q38"/>
  </mergeCells>
  <conditionalFormatting sqref="B6:B17 C21:C32">
    <cfRule type="containsBlanks" dxfId="11" priority="1">
      <formula>LEN(TRIM(B6))=0</formula>
    </cfRule>
  </conditionalFormatting>
  <pageMargins left="0.7" right="0.7" top="0.75" bottom="0.75" header="0.3" footer="0.3"/>
  <pageSetup scale="45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Budget (Step 1)</vt:lpstr>
      <vt:lpstr>Loan Balances</vt:lpstr>
      <vt:lpstr>BalanceSheet</vt:lpstr>
      <vt:lpstr>YTD Budget Info</vt:lpstr>
      <vt:lpstr>BalanceSheet!Print_Area</vt:lpstr>
      <vt:lpstr>'Monthly Budget (Step 1)'!Print_Area</vt:lpstr>
      <vt:lpstr>'YTD Budget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Gil</dc:creator>
  <cp:lastModifiedBy>Gil Brandon</cp:lastModifiedBy>
  <cp:lastPrinted>2022-07-29T15:10:39Z</cp:lastPrinted>
  <dcterms:created xsi:type="dcterms:W3CDTF">2021-12-29T22:06:37Z</dcterms:created>
  <dcterms:modified xsi:type="dcterms:W3CDTF">2024-06-04T14:36:30Z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{C1D82F17-3574-40C8-BF5B-82E00ED77E13}</vt:lpwstr>
  </property>
</Properties>
</file>